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US Loans\US loans website w.e.f. June 10\website updates ready for 2019 - 20\COA spreadsheets for 2019 - 20\"/>
    </mc:Choice>
  </mc:AlternateContent>
  <bookViews>
    <workbookView xWindow="240" yWindow="90" windowWidth="14220" windowHeight="8520"/>
  </bookViews>
  <sheets>
    <sheet name="COA" sheetId="1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E62" i="1" l="1"/>
  <c r="I10" i="1" l="1"/>
  <c r="J10" i="1" s="1"/>
  <c r="E16" i="1"/>
  <c r="D29" i="1"/>
  <c r="E29" i="1" s="1"/>
  <c r="E22" i="1" l="1"/>
  <c r="E23" i="1" s="1"/>
  <c r="E35" i="1" s="1"/>
  <c r="E45" i="1" s="1"/>
  <c r="E47" i="1" l="1"/>
  <c r="E49" i="1" s="1"/>
  <c r="I12" i="1" s="1"/>
  <c r="J12" i="1" s="1"/>
  <c r="I11" i="1"/>
  <c r="J11" i="1" s="1"/>
  <c r="J14" i="1" l="1"/>
  <c r="E53" i="1" l="1"/>
  <c r="J16" i="1"/>
  <c r="E55" i="1" s="1"/>
</calcChain>
</file>

<file path=xl/sharedStrings.xml><?xml version="1.0" encoding="utf-8"?>
<sst xmlns="http://schemas.openxmlformats.org/spreadsheetml/2006/main" count="50" uniqueCount="50">
  <si>
    <t xml:space="preserve">University of Cambridge </t>
  </si>
  <si>
    <t>Cost of Attendance for US Loans</t>
  </si>
  <si>
    <t>Name:</t>
  </si>
  <si>
    <t>U.S.N. (University Student Number):</t>
  </si>
  <si>
    <t xml:space="preserve">Course: </t>
  </si>
  <si>
    <t>College Name:</t>
  </si>
  <si>
    <t>No need to input currency symbols -they are already included</t>
  </si>
  <si>
    <t>Sub</t>
  </si>
  <si>
    <t>Unsub</t>
  </si>
  <si>
    <t>PLUS</t>
  </si>
  <si>
    <t>Loan fees</t>
  </si>
  <si>
    <t>Total cost of attendance in £'s</t>
  </si>
  <si>
    <t>PLUS + Loan fees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</si>
  <si>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</si>
  <si>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</si>
  <si>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</si>
  <si>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</si>
  <si>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</si>
  <si>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</si>
  <si>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</si>
  <si>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</si>
  <si>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Stafford unsubsidized Loan</t>
  </si>
  <si>
    <t>Direct PLUS Loan</t>
  </si>
  <si>
    <t>Direct PLUS</t>
  </si>
  <si>
    <t>As a result of the Budget Control Act of 2011, subsidized loans cannot be awarded to graduate and professional students if the loan period begins on or after July 1, 2012</t>
  </si>
  <si>
    <t>Length of Course:</t>
  </si>
  <si>
    <t>Non-UK settling in figure (if applicable £350)</t>
  </si>
  <si>
    <t>MBA</t>
  </si>
  <si>
    <t>Additional living/personal expenses (maximum £2060)</t>
  </si>
  <si>
    <t>If working away for any terms during 2019-20 please provide full details &amp; note that other than the very narrow allowance for PhD students US regulations do not permit students enrolled at foreign schools to have a federal loan if any period of their studies is in the United States:</t>
  </si>
  <si>
    <t>Maintenance (rent &amp; living expenses - 12 months (2019-20) is £14,130)</t>
  </si>
  <si>
    <t>MBA Student's 2019-20</t>
  </si>
  <si>
    <t>I Year (Sep 23 19 - Sep 19 20)</t>
  </si>
  <si>
    <t>Travel (return flights maximum £3000)</t>
  </si>
  <si>
    <t>Costs*</t>
  </si>
  <si>
    <t>Computer/Laptop/Accessories (£900) &amp; books/copying/other study costs (£500) (max: £1400)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</si>
  <si>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</si>
  <si>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</si>
  <si>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>Direct Unsubsidized Loan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</si>
  <si>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</si>
  <si>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Total:</t>
  </si>
  <si>
    <t>Direct Unsubsidized - maximum $20500</t>
  </si>
  <si>
    <r>
      <t xml:space="preserve">Please initial in the box to the right to confirm that for the period of your course you will not be undertaking any study in the US. </t>
    </r>
    <r>
      <rPr>
        <i/>
        <sz val="10"/>
        <color indexed="8"/>
        <rFont val="Arial"/>
        <family val="2"/>
      </rPr>
      <t/>
    </r>
  </si>
  <si>
    <t>If you have answered YES in E51 the following fees will be added to your PLUS Loan:</t>
  </si>
  <si>
    <t>If you have answered YES in E51 your PLUS Loan inclusive of all fees will be increased to the following amount:</t>
  </si>
  <si>
    <r>
      <t>If you have input all your costs*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</si>
  <si>
    <r>
      <t>University Composition Fee (</t>
    </r>
    <r>
      <rPr>
        <i/>
        <sz val="10"/>
        <rFont val="Arial"/>
        <family val="2"/>
      </rPr>
      <t>tuiton fee</t>
    </r>
    <r>
      <rPr>
        <sz val="10"/>
        <rFont val="Arial"/>
        <family val="2"/>
      </rPr>
      <t>) (MBA: £55,000)</t>
    </r>
  </si>
  <si>
    <r>
      <t>If taking a PLUS loan would you like the PLUS Loan to be increased to include all loan fees ((unsubzidized loan: orig fee 1.062% interest rebate 0.0%) and (PLUS loan: orig fee 4.248% - interest rebate 0.0%)) (</t>
    </r>
    <r>
      <rPr>
        <b/>
        <i/>
        <sz val="10"/>
        <rFont val="Arial"/>
        <family val="2"/>
      </rPr>
      <t>loans first disbursed on or after October 1, 2018</t>
    </r>
    <r>
      <rPr>
        <b/>
        <sz val="10"/>
        <rFont val="Arial"/>
        <family val="2"/>
      </rPr>
      <t xml:space="preserve">) 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E51</t>
    </r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</si>
  <si>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if you want your PLUS loan inclusive of all fees</t>
    </r>
    <r>
      <rPr>
        <b/>
        <sz val="11"/>
        <rFont val="Arial"/>
        <family val="2"/>
      </rPr>
      <t xml:space="preserve">) </t>
    </r>
  </si>
  <si>
    <t>Visa (£348) &amp; Immigration Health Surcharge (£450) (max: £798)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</si>
</sst>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0" fillId="0" borderId="0" xfId="0"/>
    <xf numFmtId="2" fontId="0" fillId="0" borderId="0" xfId="0" applyNumberFormat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7" fillId="2" borderId="0" xfId="0" applyFont="1" applyFill="1" applyBorder="1"/>
    <xf numFmtId="164" fontId="0" fillId="0" borderId="0" xfId="0" applyNumberFormat="1"/>
    <xf numFmtId="0" fontId="10" fillId="2" borderId="0" xfId="0" applyFont="1" applyFill="1" applyBorder="1"/>
    <xf numFmtId="4" fontId="10" fillId="2" borderId="0" xfId="0" applyNumberFormat="1" applyFont="1" applyFill="1" applyBorder="1"/>
    <xf numFmtId="165" fontId="4" fillId="2" borderId="0" xfId="0" applyNumberFormat="1" applyFont="1" applyFill="1" applyBorder="1"/>
    <xf numFmtId="4" fontId="4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165" fontId="11" fillId="0" borderId="1" xfId="0" applyNumberFormat="1" applyFont="1" applyFill="1" applyBorder="1" applyProtection="1">
      <protection locked="0"/>
    </xf>
    <xf numFmtId="164" fontId="0" fillId="0" borderId="0" xfId="1" applyNumberFormat="1" applyFont="1" applyAlignment="1" applyProtection="1">
      <alignment horizontal="right"/>
    </xf>
    <xf numFmtId="165" fontId="11" fillId="2" borderId="2" xfId="0" applyNumberFormat="1" applyFont="1" applyFill="1" applyBorder="1"/>
    <xf numFmtId="166" fontId="0" fillId="0" borderId="0" xfId="0" applyNumberFormat="1"/>
    <xf numFmtId="164" fontId="4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0" fontId="0" fillId="2" borderId="0" xfId="0" applyFill="1"/>
    <xf numFmtId="0" fontId="11" fillId="2" borderId="0" xfId="0" applyFont="1" applyFill="1" applyBorder="1"/>
    <xf numFmtId="0" fontId="8" fillId="3" borderId="0" xfId="0" applyFont="1" applyFill="1" applyBorder="1"/>
    <xf numFmtId="0" fontId="10" fillId="4" borderId="0" xfId="0" applyFont="1" applyFill="1" applyBorder="1"/>
    <xf numFmtId="0" fontId="4" fillId="4" borderId="0" xfId="0" applyFont="1" applyFill="1" applyBorder="1"/>
    <xf numFmtId="164" fontId="11" fillId="4" borderId="0" xfId="0" applyNumberFormat="1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11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/>
    <xf numFmtId="0" fontId="7" fillId="2" borderId="9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0" fontId="8" fillId="2" borderId="9" xfId="0" applyFont="1" applyFill="1" applyBorder="1"/>
    <xf numFmtId="0" fontId="10" fillId="2" borderId="5" xfId="0" applyFont="1" applyFill="1" applyBorder="1"/>
    <xf numFmtId="165" fontId="11" fillId="0" borderId="12" xfId="0" applyNumberFormat="1" applyFont="1" applyFill="1" applyBorder="1" applyProtection="1">
      <protection locked="0"/>
    </xf>
    <xf numFmtId="165" fontId="11" fillId="4" borderId="12" xfId="0" applyNumberFormat="1" applyFont="1" applyFill="1" applyBorder="1" applyProtection="1">
      <protection locked="0"/>
    </xf>
    <xf numFmtId="165" fontId="8" fillId="2" borderId="13" xfId="0" applyNumberFormat="1" applyFont="1" applyFill="1" applyBorder="1" applyProtection="1">
      <protection locked="0"/>
    </xf>
    <xf numFmtId="165" fontId="4" fillId="2" borderId="10" xfId="0" applyNumberFormat="1" applyFont="1" applyFill="1" applyBorder="1"/>
    <xf numFmtId="0" fontId="8" fillId="2" borderId="14" xfId="0" applyFont="1" applyFill="1" applyBorder="1"/>
    <xf numFmtId="165" fontId="10" fillId="2" borderId="12" xfId="0" applyNumberFormat="1" applyFont="1" applyFill="1" applyBorder="1"/>
    <xf numFmtId="0" fontId="12" fillId="2" borderId="15" xfId="0" applyFont="1" applyFill="1" applyBorder="1"/>
    <xf numFmtId="166" fontId="12" fillId="2" borderId="12" xfId="0" applyNumberFormat="1" applyFont="1" applyFill="1" applyBorder="1"/>
    <xf numFmtId="0" fontId="12" fillId="2" borderId="16" xfId="0" applyFont="1" applyFill="1" applyBorder="1"/>
    <xf numFmtId="166" fontId="12" fillId="2" borderId="10" xfId="0" applyNumberFormat="1" applyFont="1" applyFill="1" applyBorder="1"/>
    <xf numFmtId="0" fontId="8" fillId="2" borderId="14" xfId="0" applyFont="1" applyFill="1" applyBorder="1" applyAlignment="1">
      <alignment wrapText="1"/>
    </xf>
    <xf numFmtId="164" fontId="4" fillId="2" borderId="10" xfId="0" applyNumberFormat="1" applyFont="1" applyFill="1" applyBorder="1"/>
    <xf numFmtId="0" fontId="8" fillId="0" borderId="17" xfId="0" applyFont="1" applyFill="1" applyBorder="1" applyAlignment="1" applyProtection="1">
      <alignment wrapText="1"/>
      <protection locked="0"/>
    </xf>
    <xf numFmtId="164" fontId="4" fillId="2" borderId="18" xfId="0" applyNumberFormat="1" applyFont="1" applyFill="1" applyBorder="1"/>
    <xf numFmtId="0" fontId="8" fillId="0" borderId="5" xfId="0" applyFont="1" applyFill="1" applyBorder="1" applyAlignment="1" applyProtection="1">
      <alignment wrapText="1"/>
      <protection locked="0"/>
    </xf>
    <xf numFmtId="0" fontId="8" fillId="0" borderId="15" xfId="0" applyFont="1" applyFill="1" applyBorder="1" applyAlignment="1" applyProtection="1">
      <alignment wrapText="1"/>
      <protection locked="0"/>
    </xf>
    <xf numFmtId="164" fontId="4" fillId="2" borderId="13" xfId="0" applyNumberFormat="1" applyFont="1" applyFill="1" applyBorder="1"/>
    <xf numFmtId="166" fontId="11" fillId="2" borderId="13" xfId="0" applyNumberFormat="1" applyFont="1" applyFill="1" applyBorder="1"/>
    <xf numFmtId="0" fontId="4" fillId="2" borderId="16" xfId="0" applyFont="1" applyFill="1" applyBorder="1"/>
    <xf numFmtId="167" fontId="4" fillId="2" borderId="19" xfId="0" applyNumberFormat="1" applyFont="1" applyFill="1" applyBorder="1"/>
    <xf numFmtId="0" fontId="5" fillId="2" borderId="9" xfId="0" applyFont="1" applyFill="1" applyBorder="1"/>
    <xf numFmtId="164" fontId="8" fillId="2" borderId="10" xfId="0" applyNumberFormat="1" applyFont="1" applyFill="1" applyBorder="1"/>
    <xf numFmtId="166" fontId="8" fillId="0" borderId="12" xfId="0" applyNumberFormat="1" applyFont="1" applyFill="1" applyBorder="1" applyProtection="1">
      <protection locked="0"/>
    </xf>
    <xf numFmtId="0" fontId="13" fillId="2" borderId="5" xfId="0" applyFont="1" applyFill="1" applyBorder="1"/>
    <xf numFmtId="164" fontId="12" fillId="2" borderId="12" xfId="0" applyNumberFormat="1" applyFont="1" applyFill="1" applyBorder="1"/>
    <xf numFmtId="0" fontId="8" fillId="4" borderId="9" xfId="0" applyFont="1" applyFill="1" applyBorder="1" applyAlignment="1">
      <alignment wrapText="1"/>
    </xf>
    <xf numFmtId="164" fontId="11" fillId="4" borderId="10" xfId="0" applyNumberFormat="1" applyFont="1" applyFill="1" applyBorder="1" applyProtection="1">
      <protection locked="0"/>
    </xf>
    <xf numFmtId="0" fontId="8" fillId="3" borderId="9" xfId="0" applyFont="1" applyFill="1" applyBorder="1"/>
    <xf numFmtId="164" fontId="8" fillId="3" borderId="10" xfId="0" applyNumberFormat="1" applyFont="1" applyFill="1" applyBorder="1"/>
    <xf numFmtId="0" fontId="8" fillId="2" borderId="10" xfId="0" applyFont="1" applyFill="1" applyBorder="1"/>
    <xf numFmtId="49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2" xfId="0" applyNumberFormat="1" applyFont="1" applyFill="1" applyBorder="1"/>
    <xf numFmtId="0" fontId="11" fillId="2" borderId="9" xfId="0" applyFont="1" applyFill="1" applyBorder="1"/>
    <xf numFmtId="8" fontId="4" fillId="2" borderId="21" xfId="0" applyNumberFormat="1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165" fontId="2" fillId="0" borderId="12" xfId="0" applyNumberFormat="1" applyFont="1" applyFill="1" applyBorder="1"/>
    <xf numFmtId="164" fontId="8" fillId="2" borderId="18" xfId="0" applyNumberFormat="1" applyFont="1" applyFill="1" applyBorder="1"/>
    <xf numFmtId="0" fontId="2" fillId="0" borderId="5" xfId="0" applyFont="1" applyFill="1" applyBorder="1"/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/>
    <xf numFmtId="0" fontId="4" fillId="2" borderId="9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164" fontId="18" fillId="5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164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4" borderId="24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1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9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0" fillId="0" borderId="11" xfId="0" applyBorder="1" applyAlignment="1"/>
    <xf numFmtId="0" fontId="8" fillId="2" borderId="5" xfId="0" applyFont="1" applyFill="1" applyBorder="1" applyAlignment="1">
      <alignment wrapText="1"/>
    </xf>
    <xf numFmtId="0" fontId="0" fillId="0" borderId="2" xfId="0" applyBorder="1" applyAlignment="1"/>
    <xf numFmtId="0" fontId="0" fillId="0" borderId="1" xfId="0" applyBorder="1" applyAlignment="1"/>
    <xf numFmtId="0" fontId="8" fillId="0" borderId="20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7" fillId="3" borderId="1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4" fillId="3" borderId="0" xfId="0" applyFont="1" applyFill="1" applyBorder="1" applyAlignment="1">
      <alignment wrapText="1"/>
    </xf>
    <xf numFmtId="0" fontId="13" fillId="0" borderId="20" xfId="0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8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</cellXfs>
  <cellStyles count="6">
    <cellStyle name="Comma" xfId="1" builtinId="3"/>
    <cellStyle name="Comma 2" xfId="2"/>
    <cellStyle name="Comma 2 2" xfId="5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mruColors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4"/>
  <sheetViews>
    <sheetView tabSelected="1" topLeftCell="A10" workbookViewId="0">
      <selection activeCell="C17" sqref="C17"/>
    </sheetView>
  </sheetViews>
  <sheetFormatPr defaultRowHeight="12.75" x14ac:dyDescent="0.2"/>
  <cols>
    <col min="1" max="1" width="59" style="2" customWidth="1"/>
    <col min="2" max="2" width="7.85546875" style="2" customWidth="1"/>
    <col min="3" max="3" width="25.85546875" style="2" customWidth="1"/>
    <col min="4" max="4" width="11.140625" style="2" customWidth="1"/>
    <col min="5" max="5" width="26.85546875" style="2" customWidth="1"/>
    <col min="6" max="6" width="12.85546875" style="2" hidden="1" customWidth="1"/>
    <col min="7" max="7" width="14.85546875" style="2" hidden="1" customWidth="1"/>
    <col min="8" max="8" width="14.5703125" style="2" hidden="1" customWidth="1"/>
    <col min="9" max="9" width="16.7109375" style="3" hidden="1" customWidth="1"/>
    <col min="10" max="10" width="18.140625" style="2" hidden="1" customWidth="1"/>
    <col min="11" max="11" width="17" style="2" customWidth="1"/>
    <col min="12" max="16384" width="9.140625" style="2"/>
  </cols>
  <sheetData>
    <row r="1" spans="1:11" ht="18" x14ac:dyDescent="0.25">
      <c r="A1" s="31" t="s">
        <v>0</v>
      </c>
      <c r="B1" s="32"/>
      <c r="C1" s="98" t="s">
        <v>31</v>
      </c>
      <c r="D1" s="99"/>
      <c r="E1" s="100"/>
      <c r="F1" s="1"/>
    </row>
    <row r="2" spans="1:11" ht="15.75" x14ac:dyDescent="0.25">
      <c r="A2" s="33" t="s">
        <v>1</v>
      </c>
      <c r="B2" s="4"/>
      <c r="C2" s="4"/>
      <c r="D2" s="4"/>
      <c r="E2" s="34"/>
    </row>
    <row r="3" spans="1:11" ht="15.75" x14ac:dyDescent="0.25">
      <c r="A3" s="33"/>
      <c r="B3" s="4"/>
      <c r="C3" s="5" t="s">
        <v>2</v>
      </c>
      <c r="D3" s="101"/>
      <c r="E3" s="102"/>
    </row>
    <row r="4" spans="1:11" ht="33" customHeight="1" x14ac:dyDescent="0.25">
      <c r="A4" s="33"/>
      <c r="B4" s="4"/>
      <c r="C4" s="7" t="s">
        <v>3</v>
      </c>
      <c r="D4" s="101"/>
      <c r="E4" s="102"/>
    </row>
    <row r="5" spans="1:11" ht="23.25" customHeight="1" x14ac:dyDescent="0.2">
      <c r="A5" s="79"/>
      <c r="B5" s="4"/>
      <c r="C5" s="7" t="s">
        <v>4</v>
      </c>
      <c r="D5" s="101" t="s">
        <v>27</v>
      </c>
      <c r="E5" s="105"/>
    </row>
    <row r="6" spans="1:11" ht="63.75" customHeight="1" x14ac:dyDescent="0.2">
      <c r="A6" s="79"/>
      <c r="B6" s="4"/>
      <c r="C6" s="85" t="s">
        <v>42</v>
      </c>
      <c r="D6" s="96"/>
      <c r="E6" s="97"/>
    </row>
    <row r="7" spans="1:11" ht="129.75" customHeight="1" x14ac:dyDescent="0.2">
      <c r="A7" s="79"/>
      <c r="B7" s="4"/>
      <c r="C7" s="86" t="s">
        <v>29</v>
      </c>
      <c r="D7" s="101"/>
      <c r="E7" s="105"/>
    </row>
    <row r="8" spans="1:11" ht="15.75" x14ac:dyDescent="0.25">
      <c r="A8" s="33"/>
      <c r="B8" s="4"/>
      <c r="C8" s="7" t="s">
        <v>25</v>
      </c>
      <c r="D8" s="101" t="s">
        <v>32</v>
      </c>
      <c r="E8" s="102"/>
    </row>
    <row r="9" spans="1:11" ht="14.25" x14ac:dyDescent="0.2">
      <c r="A9" s="35"/>
      <c r="B9" s="4"/>
      <c r="C9" s="6" t="s">
        <v>5</v>
      </c>
      <c r="D9" s="101"/>
      <c r="E9" s="102"/>
    </row>
    <row r="10" spans="1:11" ht="15.75" x14ac:dyDescent="0.25">
      <c r="A10" s="36" t="s">
        <v>34</v>
      </c>
      <c r="B10" s="8"/>
      <c r="C10" s="103" t="s">
        <v>6</v>
      </c>
      <c r="D10" s="103"/>
      <c r="E10" s="104"/>
      <c r="G10" s="2">
        <v>1.0620000000000001</v>
      </c>
      <c r="H10" s="2" t="s">
        <v>7</v>
      </c>
      <c r="I10" s="9">
        <f>IF(E51= "YES", E43,)</f>
        <v>0</v>
      </c>
      <c r="J10" s="9">
        <f>G10*I10/100</f>
        <v>0</v>
      </c>
      <c r="K10" s="9"/>
    </row>
    <row r="11" spans="1:11" ht="16.5" customHeight="1" x14ac:dyDescent="0.2">
      <c r="A11" s="76" t="s">
        <v>46</v>
      </c>
      <c r="B11" s="10"/>
      <c r="C11" s="10"/>
      <c r="D11" s="11"/>
      <c r="E11" s="38"/>
      <c r="G11" s="2">
        <v>1.0620000000000001</v>
      </c>
      <c r="H11" s="2" t="s">
        <v>8</v>
      </c>
      <c r="I11" s="9" t="b">
        <f>IF(E51="YES", E45)</f>
        <v>0</v>
      </c>
      <c r="J11" s="9">
        <f>G11*I11/100</f>
        <v>0</v>
      </c>
    </row>
    <row r="12" spans="1:11" ht="18.75" customHeight="1" x14ac:dyDescent="0.2">
      <c r="A12" s="76" t="s">
        <v>30</v>
      </c>
      <c r="B12" s="10"/>
      <c r="C12" s="10"/>
      <c r="D12" s="11"/>
      <c r="E12" s="38"/>
      <c r="G12" s="2">
        <v>4.2480000000000002</v>
      </c>
      <c r="H12" s="2" t="s">
        <v>9</v>
      </c>
      <c r="I12" s="9" t="b">
        <f>IF(E51="YES", E49)</f>
        <v>0</v>
      </c>
      <c r="J12" s="9">
        <f>G12*I12/100</f>
        <v>0</v>
      </c>
    </row>
    <row r="13" spans="1:11" ht="18" customHeight="1" x14ac:dyDescent="0.2">
      <c r="A13" s="77" t="s">
        <v>26</v>
      </c>
      <c r="B13" s="10"/>
      <c r="C13" s="26"/>
      <c r="D13" s="11"/>
      <c r="E13" s="38"/>
      <c r="J13" s="9"/>
    </row>
    <row r="14" spans="1:11" hidden="1" x14ac:dyDescent="0.2">
      <c r="A14" s="78"/>
      <c r="B14" s="10"/>
      <c r="C14" s="10"/>
      <c r="D14" s="11"/>
      <c r="E14" s="38"/>
      <c r="H14" s="2" t="s">
        <v>10</v>
      </c>
      <c r="J14" s="9">
        <f>SUM(J10:J11:J12)</f>
        <v>0</v>
      </c>
    </row>
    <row r="15" spans="1:11" x14ac:dyDescent="0.2">
      <c r="A15" s="30"/>
      <c r="B15" s="10"/>
      <c r="C15" s="10"/>
      <c r="D15" s="11"/>
      <c r="E15" s="39"/>
      <c r="J15" s="9"/>
    </row>
    <row r="16" spans="1:11" ht="14.25" x14ac:dyDescent="0.2">
      <c r="A16" s="80" t="s">
        <v>11</v>
      </c>
      <c r="B16" s="12"/>
      <c r="C16" s="12"/>
      <c r="D16" s="13"/>
      <c r="E16" s="40">
        <f>SUM(E11:E12:E13:E14:E15)</f>
        <v>0</v>
      </c>
      <c r="H16" s="2" t="s">
        <v>12</v>
      </c>
      <c r="J16" s="9">
        <f>I12+J14</f>
        <v>0</v>
      </c>
    </row>
    <row r="17" spans="1:7" ht="24" customHeight="1" x14ac:dyDescent="0.2">
      <c r="A17" s="42" t="s">
        <v>13</v>
      </c>
      <c r="B17" s="14"/>
      <c r="C17" s="14"/>
      <c r="D17" s="15"/>
      <c r="E17" s="41"/>
    </row>
    <row r="18" spans="1:7" ht="17.25" customHeight="1" x14ac:dyDescent="0.2">
      <c r="A18" s="78" t="s">
        <v>28</v>
      </c>
      <c r="B18" s="4"/>
      <c r="C18" s="4"/>
      <c r="D18" s="13"/>
      <c r="E18" s="38"/>
    </row>
    <row r="19" spans="1:7" ht="25.5" x14ac:dyDescent="0.2">
      <c r="A19" s="81" t="s">
        <v>35</v>
      </c>
      <c r="B19" s="4"/>
      <c r="C19" s="4"/>
      <c r="D19" s="13"/>
      <c r="E19" s="38"/>
    </row>
    <row r="20" spans="1:7" ht="14.25" x14ac:dyDescent="0.2">
      <c r="A20" s="78" t="s">
        <v>33</v>
      </c>
      <c r="B20" s="4"/>
      <c r="C20" s="4"/>
      <c r="D20" s="13"/>
      <c r="E20" s="38"/>
    </row>
    <row r="21" spans="1:7" ht="16.5" customHeight="1" x14ac:dyDescent="0.2">
      <c r="A21" s="81" t="s">
        <v>49</v>
      </c>
      <c r="B21" s="4"/>
      <c r="C21" s="4"/>
      <c r="D21" s="13"/>
      <c r="E21" s="74"/>
    </row>
    <row r="22" spans="1:7" x14ac:dyDescent="0.2">
      <c r="A22" s="37" t="s">
        <v>14</v>
      </c>
      <c r="B22" s="14"/>
      <c r="C22" s="14"/>
      <c r="D22" s="15"/>
      <c r="E22" s="43">
        <f>SUM(E16:E21)</f>
        <v>0</v>
      </c>
    </row>
    <row r="23" spans="1:7" ht="14.25" x14ac:dyDescent="0.2">
      <c r="A23" s="44" t="s">
        <v>15</v>
      </c>
      <c r="B23" s="4"/>
      <c r="C23" s="4"/>
      <c r="D23" s="4"/>
      <c r="E23" s="45">
        <f>E22*B37</f>
        <v>0</v>
      </c>
    </row>
    <row r="24" spans="1:7" ht="14.25" x14ac:dyDescent="0.2">
      <c r="A24" s="46"/>
      <c r="B24" s="4"/>
      <c r="C24" s="4"/>
      <c r="D24" s="4"/>
      <c r="E24" s="47"/>
    </row>
    <row r="25" spans="1:7" ht="25.5" x14ac:dyDescent="0.2">
      <c r="A25" s="48" t="s">
        <v>16</v>
      </c>
      <c r="B25" s="4"/>
      <c r="C25" s="4"/>
      <c r="D25" s="4"/>
      <c r="E25" s="49"/>
    </row>
    <row r="26" spans="1:7" ht="14.25" x14ac:dyDescent="0.2">
      <c r="A26" s="50"/>
      <c r="B26" s="4"/>
      <c r="C26" s="4"/>
      <c r="D26" s="16"/>
      <c r="E26" s="51"/>
      <c r="G26" s="17"/>
    </row>
    <row r="27" spans="1:7" ht="14.25" x14ac:dyDescent="0.2">
      <c r="A27" s="52"/>
      <c r="B27" s="4"/>
      <c r="C27" s="4"/>
      <c r="D27" s="16"/>
      <c r="E27" s="51"/>
    </row>
    <row r="28" spans="1:7" ht="14.25" x14ac:dyDescent="0.2">
      <c r="A28" s="53"/>
      <c r="B28" s="4"/>
      <c r="C28" s="4"/>
      <c r="D28" s="16"/>
      <c r="E28" s="54"/>
    </row>
    <row r="29" spans="1:7" ht="14.25" x14ac:dyDescent="0.2">
      <c r="A29" s="30" t="s">
        <v>17</v>
      </c>
      <c r="B29" s="4"/>
      <c r="C29" s="4"/>
      <c r="D29" s="18">
        <f>SUM(D26:D28)</f>
        <v>0</v>
      </c>
      <c r="E29" s="55">
        <f>D29*B37</f>
        <v>0</v>
      </c>
      <c r="F29" s="19"/>
    </row>
    <row r="30" spans="1:7" ht="14.25" x14ac:dyDescent="0.2">
      <c r="A30" s="56"/>
      <c r="B30" s="4"/>
      <c r="C30" s="4"/>
      <c r="D30" s="12"/>
      <c r="E30" s="57"/>
    </row>
    <row r="31" spans="1:7" ht="15" x14ac:dyDescent="0.25">
      <c r="A31" s="58"/>
      <c r="B31" s="14"/>
      <c r="C31" s="14"/>
      <c r="D31" s="14"/>
      <c r="E31" s="59"/>
    </row>
    <row r="32" spans="1:7" ht="25.5" x14ac:dyDescent="0.2">
      <c r="A32" s="48" t="s">
        <v>18</v>
      </c>
      <c r="B32" s="14"/>
      <c r="C32" s="14"/>
      <c r="D32" s="14"/>
      <c r="E32" s="59"/>
    </row>
    <row r="33" spans="1:55" x14ac:dyDescent="0.2">
      <c r="A33" s="50"/>
      <c r="B33" s="14"/>
      <c r="C33" s="14"/>
      <c r="D33" s="14"/>
      <c r="E33" s="60"/>
    </row>
    <row r="34" spans="1:55" ht="14.25" x14ac:dyDescent="0.2">
      <c r="A34" s="35"/>
      <c r="B34" s="4"/>
      <c r="C34" s="4"/>
      <c r="D34" s="4"/>
      <c r="E34" s="49"/>
    </row>
    <row r="35" spans="1:55" ht="15" x14ac:dyDescent="0.25">
      <c r="A35" s="61" t="s">
        <v>19</v>
      </c>
      <c r="B35" s="4"/>
      <c r="C35" s="4"/>
      <c r="D35" s="4"/>
      <c r="E35" s="62">
        <f>E23-(E29+E33)</f>
        <v>0</v>
      </c>
    </row>
    <row r="36" spans="1:55" ht="14.25" x14ac:dyDescent="0.2">
      <c r="A36" s="35"/>
      <c r="B36" s="4"/>
      <c r="C36" s="4"/>
      <c r="D36" s="4"/>
      <c r="E36" s="49"/>
    </row>
    <row r="37" spans="1:55" ht="54.75" customHeight="1" x14ac:dyDescent="0.2">
      <c r="A37" s="82" t="s">
        <v>36</v>
      </c>
      <c r="B37" s="83">
        <v>1.45</v>
      </c>
      <c r="C37" s="88" t="s">
        <v>37</v>
      </c>
      <c r="D37" s="89"/>
      <c r="E37" s="34"/>
    </row>
    <row r="38" spans="1:55" ht="14.25" x14ac:dyDescent="0.2">
      <c r="A38" s="35"/>
      <c r="B38" s="4"/>
      <c r="C38" s="4"/>
      <c r="D38" s="4"/>
      <c r="E38" s="34"/>
    </row>
    <row r="39" spans="1:55" ht="14.25" hidden="1" x14ac:dyDescent="0.2">
      <c r="A39" s="63"/>
      <c r="B39" s="27"/>
      <c r="C39" s="28"/>
      <c r="D39" s="29"/>
      <c r="E39" s="64"/>
    </row>
    <row r="40" spans="1:55" ht="14.25" hidden="1" x14ac:dyDescent="0.2">
      <c r="A40" s="35"/>
      <c r="B40" s="4"/>
      <c r="C40" s="4"/>
      <c r="D40" s="4"/>
      <c r="E40" s="34"/>
    </row>
    <row r="41" spans="1:55" ht="30.75" hidden="1" customHeight="1" x14ac:dyDescent="0.2">
      <c r="A41" s="106" t="s">
        <v>24</v>
      </c>
      <c r="B41" s="107"/>
      <c r="C41" s="107"/>
      <c r="D41" s="108"/>
      <c r="E41" s="75"/>
    </row>
    <row r="42" spans="1:55" ht="15.75" hidden="1" customHeight="1" x14ac:dyDescent="0.2">
      <c r="A42" s="35"/>
      <c r="B42" s="4"/>
      <c r="C42" s="4"/>
      <c r="D42" s="4"/>
      <c r="E42" s="34"/>
    </row>
    <row r="43" spans="1:55" s="23" customFormat="1" ht="16.5" hidden="1" customHeight="1" x14ac:dyDescent="0.2">
      <c r="A43" s="65" t="s">
        <v>20</v>
      </c>
      <c r="B43" s="117"/>
      <c r="C43" s="117"/>
      <c r="D43" s="117"/>
      <c r="E43" s="66">
        <v>0</v>
      </c>
      <c r="F43" s="20"/>
      <c r="G43" s="21"/>
      <c r="H43" s="21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hidden="1" x14ac:dyDescent="0.2">
      <c r="A44" s="36"/>
      <c r="B44" s="14"/>
      <c r="C44" s="14"/>
      <c r="D44" s="14"/>
      <c r="E44" s="59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</row>
    <row r="45" spans="1:55" s="23" customFormat="1" hidden="1" x14ac:dyDescent="0.2">
      <c r="A45" s="65" t="s">
        <v>21</v>
      </c>
      <c r="B45" s="25"/>
      <c r="C45" s="25"/>
      <c r="D45" s="25"/>
      <c r="E45" s="66">
        <f>IF(E35&gt;=20500,20500-E43,IF(E35&lt;20500,E35-E43))</f>
        <v>0</v>
      </c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</row>
    <row r="46" spans="1:55" x14ac:dyDescent="0.2">
      <c r="A46" s="36"/>
      <c r="B46" s="14"/>
      <c r="C46" s="14"/>
      <c r="D46" s="14"/>
      <c r="E46" s="67"/>
      <c r="F46" s="21"/>
      <c r="G46" s="21"/>
      <c r="H46" s="21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</row>
    <row r="47" spans="1:55" s="23" customFormat="1" x14ac:dyDescent="0.2">
      <c r="A47" s="65" t="s">
        <v>38</v>
      </c>
      <c r="B47" s="25"/>
      <c r="C47" s="25"/>
      <c r="D47" s="25"/>
      <c r="E47" s="66">
        <f>E43+E45</f>
        <v>0</v>
      </c>
      <c r="F47" s="21"/>
      <c r="G47" s="21"/>
      <c r="H47" s="21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</row>
    <row r="48" spans="1:55" x14ac:dyDescent="0.2">
      <c r="A48" s="36"/>
      <c r="B48" s="14"/>
      <c r="C48" s="14"/>
      <c r="D48" s="14"/>
      <c r="E48" s="67"/>
      <c r="F48" s="21"/>
      <c r="G48" s="21"/>
      <c r="H48" s="21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</row>
    <row r="49" spans="1:55" s="23" customFormat="1" x14ac:dyDescent="0.2">
      <c r="A49" s="65" t="s">
        <v>22</v>
      </c>
      <c r="B49" s="25"/>
      <c r="C49" s="25"/>
      <c r="D49" s="25"/>
      <c r="E49" s="66">
        <f>IF(E47=20500,E35-E47,IF(E47&lt;20500,0))</f>
        <v>0</v>
      </c>
      <c r="F49" s="21"/>
      <c r="G49" s="21"/>
      <c r="H49" s="21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</row>
    <row r="50" spans="1:55" ht="14.25" x14ac:dyDescent="0.2">
      <c r="A50" s="35"/>
      <c r="B50" s="4"/>
      <c r="C50" s="4"/>
      <c r="D50" s="4"/>
      <c r="E50" s="34"/>
    </row>
    <row r="51" spans="1:55" ht="53.25" customHeight="1" x14ac:dyDescent="0.25">
      <c r="A51" s="109" t="s">
        <v>47</v>
      </c>
      <c r="B51" s="110"/>
      <c r="C51" s="110"/>
      <c r="D51" s="111"/>
      <c r="E51" s="68"/>
    </row>
    <row r="52" spans="1:55" ht="14.25" x14ac:dyDescent="0.2">
      <c r="A52" s="35"/>
      <c r="B52" s="4"/>
      <c r="C52" s="4"/>
      <c r="D52" s="4"/>
      <c r="E52" s="34"/>
    </row>
    <row r="53" spans="1:55" ht="15" x14ac:dyDescent="0.25">
      <c r="A53" s="118" t="s">
        <v>43</v>
      </c>
      <c r="B53" s="119"/>
      <c r="C53" s="119"/>
      <c r="D53" s="120"/>
      <c r="E53" s="69">
        <f>J14</f>
        <v>0</v>
      </c>
    </row>
    <row r="54" spans="1:55" ht="14.25" x14ac:dyDescent="0.2">
      <c r="A54" s="35"/>
      <c r="B54" s="4"/>
      <c r="C54" s="4"/>
      <c r="D54" s="4"/>
      <c r="E54" s="34"/>
    </row>
    <row r="55" spans="1:55" ht="30" customHeight="1" x14ac:dyDescent="0.25">
      <c r="A55" s="121" t="s">
        <v>44</v>
      </c>
      <c r="B55" s="122"/>
      <c r="C55" s="122"/>
      <c r="D55" s="122"/>
      <c r="E55" s="69">
        <f>J16</f>
        <v>0</v>
      </c>
    </row>
    <row r="56" spans="1:55" ht="14.25" x14ac:dyDescent="0.2">
      <c r="A56" s="35"/>
      <c r="B56" s="4"/>
      <c r="C56" s="4"/>
      <c r="D56" s="4"/>
      <c r="E56" s="34"/>
    </row>
    <row r="57" spans="1:55" ht="47.25" customHeight="1" x14ac:dyDescent="0.2">
      <c r="A57" s="90" t="s">
        <v>45</v>
      </c>
      <c r="B57" s="91"/>
      <c r="C57" s="91"/>
      <c r="D57" s="91"/>
      <c r="E57" s="92"/>
    </row>
    <row r="58" spans="1:55" ht="55.5" customHeight="1" x14ac:dyDescent="0.2">
      <c r="A58" s="123" t="s">
        <v>39</v>
      </c>
      <c r="B58" s="124"/>
      <c r="C58" s="124"/>
      <c r="D58" s="124"/>
      <c r="E58" s="125"/>
    </row>
    <row r="59" spans="1:55" ht="51.75" customHeight="1" x14ac:dyDescent="0.2">
      <c r="A59" s="112" t="s">
        <v>48</v>
      </c>
      <c r="B59" s="113"/>
      <c r="C59" s="113"/>
      <c r="D59" s="113"/>
      <c r="E59" s="114"/>
    </row>
    <row r="60" spans="1:55" ht="31.5" customHeight="1" x14ac:dyDescent="0.2">
      <c r="A60" s="93" t="s">
        <v>41</v>
      </c>
      <c r="B60" s="115"/>
      <c r="C60" s="115"/>
      <c r="D60" s="116"/>
      <c r="E60" s="87"/>
    </row>
    <row r="61" spans="1:55" ht="24.75" customHeight="1" x14ac:dyDescent="0.2">
      <c r="A61" s="93" t="s">
        <v>23</v>
      </c>
      <c r="B61" s="94"/>
      <c r="C61" s="94"/>
      <c r="D61" s="95"/>
      <c r="E61" s="87"/>
    </row>
    <row r="62" spans="1:55" ht="33.75" customHeight="1" x14ac:dyDescent="0.2">
      <c r="A62" s="93" t="s">
        <v>40</v>
      </c>
      <c r="B62" s="94"/>
      <c r="C62" s="94"/>
      <c r="D62" s="95"/>
      <c r="E62" s="84">
        <f>E60+E61</f>
        <v>0</v>
      </c>
    </row>
    <row r="63" spans="1:55" ht="14.25" x14ac:dyDescent="0.2">
      <c r="A63" s="70"/>
      <c r="B63" s="24"/>
      <c r="C63" s="24"/>
      <c r="D63" s="24"/>
      <c r="E63" s="34"/>
    </row>
    <row r="64" spans="1:55" ht="15" thickBot="1" x14ac:dyDescent="0.25">
      <c r="A64" s="71"/>
      <c r="B64" s="72"/>
      <c r="C64" s="72"/>
      <c r="D64" s="72"/>
      <c r="E64" s="73"/>
    </row>
  </sheetData>
  <mergeCells count="21">
    <mergeCell ref="A60:D60"/>
    <mergeCell ref="B43:D43"/>
    <mergeCell ref="A53:D53"/>
    <mergeCell ref="A55:D55"/>
    <mergeCell ref="A58:E58"/>
    <mergeCell ref="C37:D37"/>
    <mergeCell ref="A57:E57"/>
    <mergeCell ref="A62:D62"/>
    <mergeCell ref="D6:E6"/>
    <mergeCell ref="C1:E1"/>
    <mergeCell ref="D3:E3"/>
    <mergeCell ref="D4:E4"/>
    <mergeCell ref="D9:E9"/>
    <mergeCell ref="C10:E10"/>
    <mergeCell ref="D5:E5"/>
    <mergeCell ref="D8:E8"/>
    <mergeCell ref="D7:E7"/>
    <mergeCell ref="A61:D61"/>
    <mergeCell ref="A41:D41"/>
    <mergeCell ref="A51:D51"/>
    <mergeCell ref="A59:E5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Jane Armitage</cp:lastModifiedBy>
  <cp:lastPrinted>2019-09-26T09:41:07Z</cp:lastPrinted>
  <dcterms:created xsi:type="dcterms:W3CDTF">2011-01-04T12:49:16Z</dcterms:created>
  <dcterms:modified xsi:type="dcterms:W3CDTF">2019-09-26T11:03:07Z</dcterms:modified>
</cp:coreProperties>
</file>