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udent Registry\Loans\Website Updates\US Loans website updates\23-24\COA spreadsheets 23-24\"/>
    </mc:Choice>
  </mc:AlternateContent>
  <bookViews>
    <workbookView xWindow="-100" yWindow="-100" windowWidth="29000" windowHeight="15800"/>
  </bookViews>
  <sheets>
    <sheet name="COA" sheetId="1" r:id="rId1"/>
    <sheet name="Sheet2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I9" i="1" l="1"/>
  <c r="J9" i="1" s="1"/>
  <c r="E61" i="1" l="1"/>
  <c r="E42" i="1" l="1"/>
  <c r="E18" i="1" l="1"/>
  <c r="E24" i="1" s="1"/>
  <c r="E25" i="1" s="1"/>
  <c r="D31" i="1"/>
  <c r="E31" i="1" s="1"/>
  <c r="E36" i="1" l="1"/>
  <c r="E44" i="1" s="1"/>
  <c r="I10" i="1" s="1"/>
  <c r="J10" i="1" s="1"/>
  <c r="E46" i="1" l="1"/>
  <c r="E48" i="1" s="1"/>
  <c r="I11" i="1" s="1"/>
  <c r="J11" i="1" s="1"/>
  <c r="J13" i="1" s="1"/>
  <c r="J15" i="1" s="1"/>
  <c r="E52" i="1" l="1"/>
  <c r="B63" i="1" s="1"/>
  <c r="E54" i="1" l="1"/>
</calcChain>
</file>

<file path=xl/sharedStrings.xml><?xml version="1.0" encoding="utf-8"?>
<sst xmlns="http://schemas.openxmlformats.org/spreadsheetml/2006/main" count="52" uniqueCount="51">
  <si>
    <t xml:space="preserve">University of Cambridge </t>
  </si>
  <si>
    <t>Cost of Attendance for US Loans</t>
  </si>
  <si>
    <t>Name:</t>
  </si>
  <si>
    <t>U.S.N. (University Student Number):</t>
  </si>
  <si>
    <t>Loan Period:</t>
  </si>
  <si>
    <t>Sub</t>
  </si>
  <si>
    <t>College Name:</t>
  </si>
  <si>
    <t>Unsub</t>
  </si>
  <si>
    <t>PLUS</t>
  </si>
  <si>
    <t>No need to input currency symbols -they are already included</t>
  </si>
  <si>
    <t>Loan fees</t>
  </si>
  <si>
    <t>PLUS + Loan fees</t>
  </si>
  <si>
    <t>Total cost of attendance in £'s</t>
  </si>
  <si>
    <t>Extra costs that can be included if required</t>
  </si>
  <si>
    <t>Sub cost of attendance in £'s</t>
  </si>
  <si>
    <t>Sub cost of attendance in $'s</t>
  </si>
  <si>
    <t>Please detail financial aid being received in £'s from other sources, awards, scholarships,etc</t>
  </si>
  <si>
    <t>Total of financial aid in £'s to be deducted</t>
  </si>
  <si>
    <t>Please detail financial aid being received in $'s from other sources, awards, scholarships,etc</t>
  </si>
  <si>
    <t>Cost of attendance less financial aid</t>
  </si>
  <si>
    <t>Direct Stafford subsidized Loan</t>
  </si>
  <si>
    <t>Direct Stafford unsubsidized Loan</t>
  </si>
  <si>
    <t>Direct PLUS Loan</t>
  </si>
  <si>
    <t>Costs*</t>
  </si>
  <si>
    <t xml:space="preserve">Only apply for the amount that you will need, a loan is a financial burden that has to be paid back with interest, and interest is charged on all your loans. Please note that most students do not need to borrow the maximum. </t>
  </si>
  <si>
    <t xml:space="preserve">This is a theoretical exchange rate reviewed annually. The value of funds received will vary according to the exchange rate at the time of each disbursement. </t>
  </si>
  <si>
    <t>Exchange rate US$/£(sterling) :</t>
  </si>
  <si>
    <t xml:space="preserve">Direct Unsubsidized Loan - maximum $20500 </t>
  </si>
  <si>
    <t>Total:</t>
  </si>
  <si>
    <t>Any other associated costs relating to your course</t>
  </si>
  <si>
    <t xml:space="preserve">Direct Unsubsidized Loan </t>
  </si>
  <si>
    <t>1st Year Postgraduate Student's - PhD,  MPhil,  M.A.St. LLM</t>
  </si>
  <si>
    <t>Months</t>
  </si>
  <si>
    <t>Amount</t>
  </si>
  <si>
    <t>MONTHS</t>
  </si>
  <si>
    <t>NAME of COURSE:</t>
  </si>
  <si>
    <r>
      <t>*</t>
    </r>
    <r>
      <rPr>
        <sz val="12"/>
        <color indexed="8"/>
        <rFont val="Arial"/>
        <family val="2"/>
      </rPr>
      <t>D6</t>
    </r>
    <r>
      <rPr>
        <sz val="10"/>
        <color indexed="8"/>
        <rFont val="Arial"/>
        <family val="2"/>
      </rPr>
      <t xml:space="preserve"> Please enter COURSE LENGTH (in months) in the box to the right and if studying a PhD enter 12</t>
    </r>
  </si>
  <si>
    <r>
      <t xml:space="preserve">Are you planning on undertaking any study during the period of your course in the United States? Please answer either YES or NO in the box to the right: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>If you've answered YES please also include your INITIALS to confirm that your period of study in the United States will be no more than 25% of your programme:</t>
    </r>
  </si>
  <si>
    <t>Please initial the box to the right to confirm that you have included any other aid such as grants, scholarships and other loans being taken in rows 27-34 below. Knowingly ommiting this information can be deemed as fraudulant.</t>
  </si>
  <si>
    <t>If you have answered YES in E50 the following fees can be added to your PLUS Loan:</t>
  </si>
  <si>
    <t>If you have answered YES in E50 your PLUS Loan inclusive of all fees can be increased to the following amount:</t>
  </si>
  <si>
    <t>For Funding Team ref only if fees added to PLUS COA</t>
  </si>
  <si>
    <r>
      <t xml:space="preserve">PLEASE INPUT BELOW THE AMOUNT YOU WOULD LIKE TO BORROW </t>
    </r>
    <r>
      <rPr>
        <b/>
        <sz val="11"/>
        <rFont val="Arial"/>
        <family val="2"/>
      </rPr>
      <t>(</t>
    </r>
    <r>
      <rPr>
        <b/>
        <i/>
        <sz val="11"/>
        <rFont val="Arial"/>
        <family val="2"/>
      </rPr>
      <t>if taking a PLUS loan - please ensure you put the increased PLUS loan amount from row 54 if you want your PLUS loan inclusive of all fees</t>
    </r>
    <r>
      <rPr>
        <b/>
        <sz val="11"/>
        <rFont val="Arial"/>
        <family val="2"/>
      </rPr>
      <t xml:space="preserve">) </t>
    </r>
  </si>
  <si>
    <r>
      <t>Visa: £363 &amp; Immigration Health Surcharge: £705 for courses 1 YR or less and £2115 (4 YRS) for 1st YR PhD students (</t>
    </r>
    <r>
      <rPr>
        <b/>
        <sz val="10"/>
        <color rgb="FF000000"/>
        <rFont val="Arial"/>
        <family val="2"/>
      </rPr>
      <t>V</t>
    </r>
    <r>
      <rPr>
        <b/>
        <i/>
        <sz val="10"/>
        <color indexed="8"/>
        <rFont val="Arial"/>
        <family val="2"/>
      </rPr>
      <t>isa &amp; IHS max £1068 for students on courses 1 YR or less and max £2478 for 1st YR PhD students</t>
    </r>
    <r>
      <rPr>
        <sz val="10"/>
        <color indexed="8"/>
        <rFont val="Arial"/>
        <family val="2"/>
      </rPr>
      <t>)</t>
    </r>
  </si>
  <si>
    <r>
      <t xml:space="preserve">Maintenance (living expenses) for 2023-24:                               (9 mth course max £13,251) (10 mth course max £14,724) (11 mth course max £16,196) (12 mth course max £17,668) </t>
    </r>
    <r>
      <rPr>
        <b/>
        <sz val="10"/>
        <rFont val="Arial"/>
        <family val="2"/>
      </rPr>
      <t xml:space="preserve">PLEASE ENSURE correct figure entered in </t>
    </r>
    <r>
      <rPr>
        <b/>
        <sz val="12"/>
        <rFont val="Arial"/>
        <family val="2"/>
      </rPr>
      <t>D6*</t>
    </r>
  </si>
  <si>
    <r>
      <t>University Composition Fee (</t>
    </r>
    <r>
      <rPr>
        <i/>
        <sz val="10"/>
        <rFont val="Arial"/>
        <family val="2"/>
      </rPr>
      <t>tuition and fees</t>
    </r>
    <r>
      <rPr>
        <sz val="10"/>
        <rFont val="Arial"/>
        <family val="2"/>
      </rPr>
      <t>)</t>
    </r>
  </si>
  <si>
    <t>Miscellaneous personal expenses (maximum £4000)</t>
  </si>
  <si>
    <t>Books, course materials, supplies and equipment (max: £1600)</t>
  </si>
  <si>
    <t>Transportation (maximum £3600)</t>
  </si>
  <si>
    <r>
      <t xml:space="preserve">If taking a PLUS loan would you like the PLUS Loan to be increased to include all loan fees (unsubzidized loan: orig fee 1.057%) and (PLUS loan: orig fee 4.228%) </t>
    </r>
    <r>
      <rPr>
        <b/>
        <sz val="10"/>
        <rFont val="Arial"/>
        <family val="2"/>
      </rPr>
      <t xml:space="preserve">If yes please input </t>
    </r>
    <r>
      <rPr>
        <b/>
        <sz val="11"/>
        <rFont val="Arial"/>
        <family val="2"/>
      </rPr>
      <t xml:space="preserve">YES </t>
    </r>
    <r>
      <rPr>
        <b/>
        <sz val="10"/>
        <rFont val="Arial"/>
        <family val="2"/>
      </rPr>
      <t>into E50</t>
    </r>
  </si>
  <si>
    <r>
      <rPr>
        <b/>
        <sz val="12"/>
        <rFont val="Arial"/>
        <family val="2"/>
      </rPr>
      <t>If you have input all your costs plus the maximum of the extra costs (</t>
    </r>
    <r>
      <rPr>
        <b/>
        <i/>
        <sz val="12"/>
        <rFont val="Arial"/>
        <family val="2"/>
      </rPr>
      <t>that can be included</t>
    </r>
    <r>
      <rPr>
        <b/>
        <sz val="12"/>
        <rFont val="Arial"/>
        <family val="2"/>
      </rPr>
      <t>) and asked for fees to be added to your PLUS loan this will be the maximum you're eligible to borrow.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</si>
</sst>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£&quot;#,##0.00;[Red]\-&quot;£&quot;#,##0.00"/>
    <numFmt numFmtId="43" formatCode="_-* #,##0.00_-;\-* #,##0.00_-;_-* &quot;-&quot;??_-;_-@_-"/>
    <numFmt numFmtId="164" formatCode="[$$-409]#,##0"/>
    <numFmt numFmtId="165" formatCode="&quot;£&quot;#,##0.00"/>
    <numFmt numFmtId="166" formatCode="[$$-409]#,##0.00"/>
    <numFmt numFmtId="167" formatCode="&quot;£&quot;#,##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i/>
      <sz val="11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sz val="12"/>
      <color indexed="8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6" fillId="0" borderId="0"/>
    <xf numFmtId="43" fontId="16" fillId="0" borderId="0" applyFont="0" applyFill="0" applyBorder="0" applyAlignment="0" applyProtection="0"/>
  </cellStyleXfs>
  <cellXfs count="13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6" fillId="0" borderId="0" xfId="0" applyFont="1"/>
    <xf numFmtId="0" fontId="7" fillId="2" borderId="3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164" fontId="0" fillId="0" borderId="0" xfId="0" applyNumberFormat="1"/>
    <xf numFmtId="0" fontId="4" fillId="2" borderId="6" xfId="0" applyFont="1" applyFill="1" applyBorder="1"/>
    <xf numFmtId="0" fontId="8" fillId="2" borderId="3" xfId="0" applyFont="1" applyFill="1" applyBorder="1"/>
    <xf numFmtId="0" fontId="7" fillId="2" borderId="0" xfId="0" applyFont="1" applyFill="1" applyBorder="1"/>
    <xf numFmtId="2" fontId="0" fillId="0" borderId="0" xfId="0" applyNumberFormat="1"/>
    <xf numFmtId="0" fontId="9" fillId="2" borderId="7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165" fontId="10" fillId="0" borderId="8" xfId="0" applyNumberFormat="1" applyFont="1" applyFill="1" applyBorder="1" applyProtection="1">
      <protection locked="0"/>
    </xf>
    <xf numFmtId="0" fontId="10" fillId="2" borderId="7" xfId="0" applyFont="1" applyFill="1" applyBorder="1"/>
    <xf numFmtId="165" fontId="4" fillId="2" borderId="0" xfId="0" applyNumberFormat="1" applyFont="1" applyFill="1" applyBorder="1"/>
    <xf numFmtId="4" fontId="4" fillId="2" borderId="0" xfId="0" applyNumberFormat="1" applyFont="1" applyFill="1" applyBorder="1"/>
    <xf numFmtId="165" fontId="8" fillId="2" borderId="9" xfId="0" applyNumberFormat="1" applyFont="1" applyFill="1" applyBorder="1" applyProtection="1">
      <protection locked="0"/>
    </xf>
    <xf numFmtId="0" fontId="8" fillId="2" borderId="10" xfId="0" applyFont="1" applyFill="1" applyBorder="1"/>
    <xf numFmtId="0" fontId="8" fillId="2" borderId="0" xfId="0" applyFont="1" applyFill="1" applyBorder="1"/>
    <xf numFmtId="4" fontId="8" fillId="2" borderId="0" xfId="0" applyNumberFormat="1" applyFont="1" applyFill="1" applyBorder="1"/>
    <xf numFmtId="165" fontId="4" fillId="2" borderId="4" xfId="0" applyNumberFormat="1" applyFont="1" applyFill="1" applyBorder="1"/>
    <xf numFmtId="165" fontId="9" fillId="2" borderId="11" xfId="0" applyNumberFormat="1" applyFont="1" applyFill="1" applyBorder="1"/>
    <xf numFmtId="0" fontId="11" fillId="2" borderId="12" xfId="0" applyFont="1" applyFill="1" applyBorder="1"/>
    <xf numFmtId="166" fontId="11" fillId="2" borderId="8" xfId="0" applyNumberFormat="1" applyFont="1" applyFill="1" applyBorder="1"/>
    <xf numFmtId="0" fontId="11" fillId="2" borderId="13" xfId="0" applyFont="1" applyFill="1" applyBorder="1"/>
    <xf numFmtId="166" fontId="11" fillId="2" borderId="4" xfId="0" applyNumberFormat="1" applyFont="1" applyFill="1" applyBorder="1"/>
    <xf numFmtId="0" fontId="8" fillId="2" borderId="10" xfId="0" applyFont="1" applyFill="1" applyBorder="1" applyAlignment="1">
      <alignment wrapText="1"/>
    </xf>
    <xf numFmtId="164" fontId="4" fillId="2" borderId="4" xfId="0" applyNumberFormat="1" applyFont="1" applyFill="1" applyBorder="1"/>
    <xf numFmtId="0" fontId="8" fillId="0" borderId="14" xfId="0" applyFont="1" applyFill="1" applyBorder="1" applyAlignment="1" applyProtection="1">
      <alignment wrapText="1"/>
      <protection locked="0"/>
    </xf>
    <xf numFmtId="165" fontId="10" fillId="0" borderId="5" xfId="0" applyNumberFormat="1" applyFont="1" applyFill="1" applyBorder="1" applyProtection="1">
      <protection locked="0"/>
    </xf>
    <xf numFmtId="164" fontId="4" fillId="2" borderId="11" xfId="0" applyNumberFormat="1" applyFont="1" applyFill="1" applyBorder="1"/>
    <xf numFmtId="164" fontId="0" fillId="0" borderId="0" xfId="1" applyNumberFormat="1" applyFont="1" applyAlignment="1" applyProtection="1">
      <alignment horizontal="right"/>
    </xf>
    <xf numFmtId="0" fontId="8" fillId="0" borderId="7" xfId="0" applyFont="1" applyFill="1" applyBorder="1" applyAlignment="1" applyProtection="1">
      <alignment wrapText="1"/>
      <protection locked="0"/>
    </xf>
    <xf numFmtId="0" fontId="8" fillId="0" borderId="12" xfId="0" applyFont="1" applyFill="1" applyBorder="1" applyAlignment="1" applyProtection="1">
      <alignment wrapText="1"/>
      <protection locked="0"/>
    </xf>
    <xf numFmtId="164" fontId="4" fillId="2" borderId="9" xfId="0" applyNumberFormat="1" applyFont="1" applyFill="1" applyBorder="1"/>
    <xf numFmtId="165" fontId="10" fillId="2" borderId="6" xfId="0" applyNumberFormat="1" applyFont="1" applyFill="1" applyBorder="1"/>
    <xf numFmtId="166" fontId="10" fillId="2" borderId="9" xfId="0" applyNumberFormat="1" applyFont="1" applyFill="1" applyBorder="1"/>
    <xf numFmtId="166" fontId="0" fillId="0" borderId="0" xfId="0" applyNumberFormat="1"/>
    <xf numFmtId="0" fontId="4" fillId="2" borderId="13" xfId="0" applyFont="1" applyFill="1" applyBorder="1"/>
    <xf numFmtId="167" fontId="4" fillId="2" borderId="15" xfId="0" applyNumberFormat="1" applyFont="1" applyFill="1" applyBorder="1"/>
    <xf numFmtId="164" fontId="8" fillId="2" borderId="4" xfId="0" applyNumberFormat="1" applyFont="1" applyFill="1" applyBorder="1"/>
    <xf numFmtId="0" fontId="4" fillId="2" borderId="3" xfId="0" applyFont="1" applyFill="1" applyBorder="1"/>
    <xf numFmtId="0" fontId="12" fillId="2" borderId="7" xfId="0" applyFont="1" applyFill="1" applyBorder="1"/>
    <xf numFmtId="164" fontId="11" fillId="2" borderId="8" xfId="0" applyNumberFormat="1" applyFont="1" applyFill="1" applyBorder="1"/>
    <xf numFmtId="164" fontId="10" fillId="2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/>
    <xf numFmtId="0" fontId="0" fillId="0" borderId="0" xfId="0" applyFill="1"/>
    <xf numFmtId="0" fontId="0" fillId="2" borderId="0" xfId="0" applyFill="1"/>
    <xf numFmtId="0" fontId="8" fillId="2" borderId="4" xfId="0" applyFont="1" applyFill="1" applyBorder="1"/>
    <xf numFmtId="0" fontId="10" fillId="2" borderId="0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10" fillId="2" borderId="3" xfId="0" applyFont="1" applyFill="1" applyBorder="1"/>
    <xf numFmtId="8" fontId="4" fillId="2" borderId="18" xfId="0" applyNumberFormat="1" applyFont="1" applyFill="1" applyBorder="1"/>
    <xf numFmtId="0" fontId="8" fillId="4" borderId="3" xfId="0" applyFont="1" applyFill="1" applyBorder="1"/>
    <xf numFmtId="164" fontId="8" fillId="4" borderId="4" xfId="0" applyNumberFormat="1" applyFont="1" applyFill="1" applyBorder="1"/>
    <xf numFmtId="0" fontId="8" fillId="4" borderId="0" xfId="0" applyFont="1" applyFill="1" applyBorder="1"/>
    <xf numFmtId="164" fontId="4" fillId="2" borderId="6" xfId="0" applyNumberFormat="1" applyFont="1" applyFill="1" applyBorder="1"/>
    <xf numFmtId="0" fontId="10" fillId="5" borderId="0" xfId="0" applyFont="1" applyFill="1" applyBorder="1" applyProtection="1">
      <protection locked="0"/>
    </xf>
    <xf numFmtId="0" fontId="4" fillId="2" borderId="15" xfId="0" applyFont="1" applyFill="1" applyBorder="1"/>
    <xf numFmtId="164" fontId="10" fillId="5" borderId="4" xfId="0" applyNumberFormat="1" applyFont="1" applyFill="1" applyBorder="1" applyProtection="1">
      <protection locked="0"/>
    </xf>
    <xf numFmtId="49" fontId="12" fillId="0" borderId="8" xfId="0" applyNumberFormat="1" applyFont="1" applyFill="1" applyBorder="1" applyAlignment="1" applyProtection="1">
      <alignment horizontal="right"/>
      <protection locked="0"/>
    </xf>
    <xf numFmtId="8" fontId="4" fillId="2" borderId="7" xfId="0" applyNumberFormat="1" applyFont="1" applyFill="1" applyBorder="1"/>
    <xf numFmtId="0" fontId="10" fillId="5" borderId="7" xfId="0" applyFont="1" applyFill="1" applyBorder="1"/>
    <xf numFmtId="165" fontId="10" fillId="5" borderId="8" xfId="0" applyNumberFormat="1" applyFont="1" applyFill="1" applyBorder="1" applyProtection="1">
      <protection locked="0"/>
    </xf>
    <xf numFmtId="0" fontId="4" fillId="5" borderId="0" xfId="0" applyFont="1" applyFill="1" applyBorder="1"/>
    <xf numFmtId="0" fontId="2" fillId="5" borderId="0" xfId="0" applyFont="1" applyFill="1" applyBorder="1"/>
    <xf numFmtId="166" fontId="2" fillId="0" borderId="8" xfId="0" applyNumberFormat="1" applyFont="1" applyFill="1" applyBorder="1" applyProtection="1">
      <protection locked="0"/>
    </xf>
    <xf numFmtId="0" fontId="17" fillId="2" borderId="3" xfId="0" applyFont="1" applyFill="1" applyBorder="1"/>
    <xf numFmtId="0" fontId="8" fillId="2" borderId="7" xfId="0" applyFont="1" applyFill="1" applyBorder="1" applyAlignment="1">
      <alignment wrapText="1"/>
    </xf>
    <xf numFmtId="0" fontId="10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vertical="center" wrapText="1"/>
    </xf>
    <xf numFmtId="164" fontId="19" fillId="3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wrapText="1"/>
    </xf>
    <xf numFmtId="0" fontId="2" fillId="0" borderId="7" xfId="0" applyFont="1" applyFill="1" applyBorder="1" applyAlignment="1">
      <alignment vertical="center" wrapText="1"/>
    </xf>
    <xf numFmtId="164" fontId="12" fillId="0" borderId="8" xfId="0" applyNumberFormat="1" applyFont="1" applyFill="1" applyBorder="1"/>
    <xf numFmtId="0" fontId="2" fillId="0" borderId="0" xfId="0" applyFont="1"/>
    <xf numFmtId="165" fontId="2" fillId="0" borderId="0" xfId="0" applyNumberFormat="1" applyFont="1"/>
    <xf numFmtId="0" fontId="2" fillId="0" borderId="6" xfId="0" applyFont="1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5" borderId="19" xfId="0" applyFont="1" applyFill="1" applyBorder="1" applyAlignment="1" applyProtection="1">
      <protection locked="0"/>
    </xf>
    <xf numFmtId="0" fontId="10" fillId="5" borderId="5" xfId="0" applyFont="1" applyFill="1" applyBorder="1" applyAlignment="1">
      <alignment wrapText="1"/>
    </xf>
    <xf numFmtId="1" fontId="4" fillId="6" borderId="6" xfId="0" applyNumberFormat="1" applyFont="1" applyFill="1" applyBorder="1" applyAlignment="1" applyProtection="1">
      <protection locked="0"/>
    </xf>
    <xf numFmtId="165" fontId="10" fillId="6" borderId="8" xfId="0" applyNumberFormat="1" applyFont="1" applyFill="1" applyBorder="1" applyProtection="1">
      <protection locked="0"/>
    </xf>
    <xf numFmtId="165" fontId="0" fillId="0" borderId="0" xfId="0" applyNumberFormat="1"/>
    <xf numFmtId="0" fontId="2" fillId="6" borderId="7" xfId="0" applyFont="1" applyFill="1" applyBorder="1" applyAlignment="1">
      <alignment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 applyProtection="1">
      <alignment horizontal="center" vertical="center"/>
    </xf>
    <xf numFmtId="164" fontId="19" fillId="0" borderId="8" xfId="0" applyNumberFormat="1" applyFont="1" applyFill="1" applyBorder="1" applyAlignment="1" applyProtection="1">
      <alignment horizontal="center" vertical="center"/>
      <protection locked="0"/>
    </xf>
    <xf numFmtId="3" fontId="4" fillId="2" borderId="16" xfId="0" applyNumberFormat="1" applyFont="1" applyFill="1" applyBorder="1"/>
    <xf numFmtId="0" fontId="18" fillId="5" borderId="26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3" fillId="4" borderId="0" xfId="0" applyFont="1" applyFill="1" applyBorder="1" applyAlignment="1">
      <alignment wrapText="1"/>
    </xf>
    <xf numFmtId="0" fontId="8" fillId="0" borderId="23" xfId="0" applyFont="1" applyFill="1" applyBorder="1" applyAlignment="1">
      <alignment horizontal="left" wrapText="1"/>
    </xf>
    <xf numFmtId="0" fontId="14" fillId="0" borderId="21" xfId="0" applyFont="1" applyFill="1" applyBorder="1" applyAlignment="1">
      <alignment wrapText="1"/>
    </xf>
    <xf numFmtId="0" fontId="14" fillId="0" borderId="22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1" xfId="0" applyFont="1" applyFill="1" applyBorder="1"/>
    <xf numFmtId="0" fontId="12" fillId="0" borderId="22" xfId="0" applyFont="1" applyFill="1" applyBorder="1"/>
    <xf numFmtId="0" fontId="12" fillId="0" borderId="7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7" fillId="4" borderId="10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4" fillId="0" borderId="5" xfId="0" applyFont="1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5" fillId="2" borderId="0" xfId="0" applyFont="1" applyFill="1" applyBorder="1" applyAlignment="1" applyProtection="1">
      <alignment horizontal="right"/>
    </xf>
    <xf numFmtId="0" fontId="15" fillId="2" borderId="4" xfId="0" applyFont="1" applyFill="1" applyBorder="1" applyAlignment="1" applyProtection="1">
      <alignment horizontal="right"/>
    </xf>
    <xf numFmtId="0" fontId="5" fillId="2" borderId="2" xfId="0" applyFont="1" applyFill="1" applyBorder="1" applyAlignment="1"/>
    <xf numFmtId="0" fontId="0" fillId="0" borderId="2" xfId="0" applyBorder="1" applyAlignment="1"/>
    <xf numFmtId="0" fontId="0" fillId="0" borderId="20" xfId="0" applyBorder="1" applyAlignment="1"/>
    <xf numFmtId="0" fontId="4" fillId="0" borderId="5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center" vertical="center"/>
      <protection locked="0"/>
    </xf>
  </cellXfs>
  <cellStyles count="5">
    <cellStyle name="Comma" xfId="1" builtinId="3"/>
    <cellStyle name="Comma 2" xf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FFFFCC"/>
      <color rgb="FF99CCFF"/>
      <color rgb="FFCC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64"/>
  <sheetViews>
    <sheetView tabSelected="1" workbookViewId="0">
      <selection activeCell="D3" sqref="D3:E3"/>
    </sheetView>
  </sheetViews>
  <sheetFormatPr defaultRowHeight="12.5" x14ac:dyDescent="0.25"/>
  <cols>
    <col min="1" max="1" width="52.6328125" customWidth="1"/>
    <col min="2" max="2" width="12.6328125" customWidth="1"/>
    <col min="3" max="3" width="34.26953125" customWidth="1"/>
    <col min="4" max="4" width="11.08984375" customWidth="1"/>
    <col min="5" max="5" width="26.81640625" customWidth="1"/>
    <col min="6" max="6" width="16.7265625" customWidth="1"/>
    <col min="7" max="10" width="16.7265625" hidden="1" customWidth="1"/>
    <col min="11" max="11" width="16.7265625" customWidth="1"/>
  </cols>
  <sheetData>
    <row r="1" spans="1:12" ht="18" x14ac:dyDescent="0.4">
      <c r="A1" s="1" t="s">
        <v>0</v>
      </c>
      <c r="B1" s="2"/>
      <c r="C1" s="128" t="s">
        <v>31</v>
      </c>
      <c r="D1" s="129"/>
      <c r="E1" s="130"/>
      <c r="F1" s="3"/>
    </row>
    <row r="2" spans="1:12" ht="15.5" x14ac:dyDescent="0.35">
      <c r="A2" s="4" t="s">
        <v>1</v>
      </c>
      <c r="B2" s="5"/>
      <c r="C2" s="5"/>
      <c r="D2" s="5"/>
      <c r="E2" s="6"/>
    </row>
    <row r="3" spans="1:12" ht="15.5" x14ac:dyDescent="0.35">
      <c r="A3" s="4"/>
      <c r="B3" s="5"/>
      <c r="C3" s="7" t="s">
        <v>2</v>
      </c>
      <c r="D3" s="124"/>
      <c r="E3" s="125"/>
    </row>
    <row r="4" spans="1:12" ht="15.5" x14ac:dyDescent="0.35">
      <c r="A4" s="4"/>
      <c r="B4" s="5"/>
      <c r="C4" s="8" t="s">
        <v>3</v>
      </c>
      <c r="D4" s="124"/>
      <c r="E4" s="125"/>
    </row>
    <row r="5" spans="1:12" ht="15.5" x14ac:dyDescent="0.35">
      <c r="A5" s="4"/>
      <c r="B5" s="5"/>
      <c r="C5" s="7" t="s">
        <v>35</v>
      </c>
      <c r="D5" s="124"/>
      <c r="E5" s="125"/>
    </row>
    <row r="6" spans="1:12" ht="41.5" x14ac:dyDescent="0.35">
      <c r="A6" s="4"/>
      <c r="B6" s="5"/>
      <c r="C6" s="90" t="s">
        <v>36</v>
      </c>
      <c r="D6" s="91"/>
      <c r="E6" s="89" t="s">
        <v>34</v>
      </c>
    </row>
    <row r="7" spans="1:12" ht="114.75" customHeight="1" x14ac:dyDescent="0.35">
      <c r="A7" s="4"/>
      <c r="B7" s="5"/>
      <c r="C7" s="81" t="s">
        <v>37</v>
      </c>
      <c r="D7" s="133"/>
      <c r="E7" s="134"/>
    </row>
    <row r="8" spans="1:12" ht="90.75" customHeight="1" x14ac:dyDescent="0.35">
      <c r="A8" s="4"/>
      <c r="B8" s="5"/>
      <c r="C8" s="95" t="s">
        <v>38</v>
      </c>
      <c r="D8" s="131"/>
      <c r="E8" s="132"/>
    </row>
    <row r="9" spans="1:12" ht="18" customHeight="1" x14ac:dyDescent="0.35">
      <c r="A9" s="4"/>
      <c r="B9" s="5"/>
      <c r="C9" s="9" t="s">
        <v>4</v>
      </c>
      <c r="D9" s="124"/>
      <c r="E9" s="125"/>
      <c r="G9">
        <v>1.0569999999999999</v>
      </c>
      <c r="H9" t="s">
        <v>5</v>
      </c>
      <c r="I9" s="10">
        <f>IF(E50= "YES", E42,)</f>
        <v>0</v>
      </c>
      <c r="J9" s="10">
        <f>G9*I9/100</f>
        <v>0</v>
      </c>
    </row>
    <row r="10" spans="1:12" ht="15.5" x14ac:dyDescent="0.35">
      <c r="A10" s="4"/>
      <c r="B10" s="5"/>
      <c r="C10" s="11" t="s">
        <v>6</v>
      </c>
      <c r="D10" s="124"/>
      <c r="E10" s="125"/>
      <c r="G10">
        <v>1.0569999999999999</v>
      </c>
      <c r="H10" t="s">
        <v>7</v>
      </c>
      <c r="I10" s="10" t="b">
        <f>IF(E50="YES", E44)</f>
        <v>0</v>
      </c>
      <c r="J10" s="10">
        <f>G10*I10/100</f>
        <v>0</v>
      </c>
    </row>
    <row r="11" spans="1:12" ht="15.5" x14ac:dyDescent="0.35">
      <c r="A11" s="4"/>
      <c r="B11" s="5"/>
      <c r="C11" s="5"/>
      <c r="D11" s="5"/>
      <c r="E11" s="65"/>
      <c r="G11">
        <v>4.2279999999999998</v>
      </c>
      <c r="H11" t="s">
        <v>8</v>
      </c>
      <c r="I11" s="10" t="b">
        <f>IF(E50="YES", E48)</f>
        <v>0</v>
      </c>
      <c r="J11" s="10">
        <f>G11*I11/100</f>
        <v>0</v>
      </c>
    </row>
    <row r="12" spans="1:12" ht="15.5" x14ac:dyDescent="0.35">
      <c r="A12" s="12" t="s">
        <v>23</v>
      </c>
      <c r="B12" s="13"/>
      <c r="C12" s="126" t="s">
        <v>9</v>
      </c>
      <c r="D12" s="126"/>
      <c r="E12" s="127"/>
      <c r="I12" s="14"/>
      <c r="J12" s="10"/>
    </row>
    <row r="13" spans="1:12" ht="26.25" customHeight="1" x14ac:dyDescent="0.25">
      <c r="A13" s="82" t="s">
        <v>45</v>
      </c>
      <c r="B13" s="16"/>
      <c r="C13" s="16"/>
      <c r="D13" s="17"/>
      <c r="E13" s="18"/>
      <c r="H13" t="s">
        <v>10</v>
      </c>
      <c r="I13" s="14"/>
      <c r="J13" s="10">
        <f>SUM(J9:J10:J11)</f>
        <v>0</v>
      </c>
    </row>
    <row r="14" spans="1:12" ht="53" x14ac:dyDescent="0.35">
      <c r="A14" s="94" t="s">
        <v>44</v>
      </c>
      <c r="B14" s="72"/>
      <c r="C14" s="16"/>
      <c r="D14" s="17"/>
      <c r="E14" s="92">
        <f>IF(D6=9,13251, IF(D6=10,14724, IF(D6=11,16196, IF(D6=12,17668, IF(D6=0,0)))))</f>
        <v>0</v>
      </c>
      <c r="F14" s="84"/>
      <c r="I14" s="14"/>
      <c r="J14" s="10"/>
      <c r="L14" s="93"/>
    </row>
    <row r="15" spans="1:12" ht="22.5" customHeight="1" x14ac:dyDescent="0.25">
      <c r="A15" s="76" t="s">
        <v>29</v>
      </c>
      <c r="B15" s="16"/>
      <c r="C15" s="16"/>
      <c r="D15" s="17"/>
      <c r="E15" s="18"/>
      <c r="H15" t="s">
        <v>11</v>
      </c>
      <c r="I15" s="14"/>
      <c r="J15" s="10">
        <f>I11+J13</f>
        <v>0</v>
      </c>
    </row>
    <row r="16" spans="1:12" ht="24" customHeight="1" x14ac:dyDescent="0.25">
      <c r="A16" s="76"/>
      <c r="B16" s="16"/>
      <c r="C16" s="16"/>
      <c r="D16" s="17"/>
      <c r="E16" s="18"/>
    </row>
    <row r="17" spans="1:9" x14ac:dyDescent="0.25">
      <c r="A17" s="69"/>
      <c r="B17" s="16"/>
      <c r="C17" s="16"/>
      <c r="D17" s="17"/>
      <c r="E17" s="70"/>
      <c r="G17" s="84"/>
      <c r="I17" s="84"/>
    </row>
    <row r="18" spans="1:9" ht="14" x14ac:dyDescent="0.3">
      <c r="A18" s="75" t="s">
        <v>12</v>
      </c>
      <c r="B18" s="20"/>
      <c r="C18" s="20"/>
      <c r="D18" s="21"/>
      <c r="E18" s="22">
        <f>SUM(E13:E14:E15:E16:E17)</f>
        <v>0</v>
      </c>
      <c r="G18" s="84"/>
      <c r="H18" s="88" t="s">
        <v>32</v>
      </c>
      <c r="I18" s="88" t="s">
        <v>33</v>
      </c>
    </row>
    <row r="19" spans="1:9" ht="22.5" customHeight="1" x14ac:dyDescent="0.3">
      <c r="A19" s="23" t="s">
        <v>13</v>
      </c>
      <c r="B19" s="24"/>
      <c r="C19" s="24"/>
      <c r="D19" s="25"/>
      <c r="E19" s="26"/>
      <c r="H19" s="87">
        <v>9</v>
      </c>
      <c r="I19" s="86">
        <v>13251</v>
      </c>
    </row>
    <row r="20" spans="1:9" ht="30" customHeight="1" x14ac:dyDescent="0.3">
      <c r="A20" s="76" t="s">
        <v>46</v>
      </c>
      <c r="B20" s="5"/>
      <c r="C20" s="5"/>
      <c r="D20" s="21"/>
      <c r="E20" s="18"/>
      <c r="H20" s="87">
        <v>10</v>
      </c>
      <c r="I20" s="87">
        <v>14724</v>
      </c>
    </row>
    <row r="21" spans="1:9" ht="29.25" customHeight="1" x14ac:dyDescent="0.3">
      <c r="A21" s="77" t="s">
        <v>47</v>
      </c>
      <c r="B21" s="5"/>
      <c r="C21" s="5"/>
      <c r="D21" s="21"/>
      <c r="E21" s="18"/>
      <c r="H21" s="87">
        <v>11</v>
      </c>
      <c r="I21" s="87">
        <v>16196</v>
      </c>
    </row>
    <row r="22" spans="1:9" ht="21.75" customHeight="1" x14ac:dyDescent="0.3">
      <c r="A22" s="76" t="s">
        <v>48</v>
      </c>
      <c r="B22" s="5"/>
      <c r="C22" s="5"/>
      <c r="D22" s="21"/>
      <c r="E22" s="18"/>
      <c r="H22" s="87">
        <v>12</v>
      </c>
      <c r="I22" s="87">
        <v>17668</v>
      </c>
    </row>
    <row r="23" spans="1:9" ht="51" customHeight="1" x14ac:dyDescent="0.3">
      <c r="A23" s="77" t="s">
        <v>43</v>
      </c>
      <c r="B23" s="5"/>
      <c r="C23" s="5"/>
      <c r="D23" s="21"/>
      <c r="E23" s="18"/>
      <c r="G23" s="85"/>
    </row>
    <row r="24" spans="1:9" ht="13" x14ac:dyDescent="0.3">
      <c r="A24" s="15" t="s">
        <v>14</v>
      </c>
      <c r="B24" s="24"/>
      <c r="C24" s="24"/>
      <c r="D24" s="25"/>
      <c r="E24" s="27">
        <f>SUM(E18:E23)</f>
        <v>0</v>
      </c>
    </row>
    <row r="25" spans="1:9" ht="14" x14ac:dyDescent="0.3">
      <c r="A25" s="28" t="s">
        <v>15</v>
      </c>
      <c r="B25" s="5"/>
      <c r="C25" s="5"/>
      <c r="D25" s="5"/>
      <c r="E25" s="29">
        <f>E24*B38</f>
        <v>0</v>
      </c>
    </row>
    <row r="26" spans="1:9" ht="14" x14ac:dyDescent="0.3">
      <c r="A26" s="30"/>
      <c r="B26" s="5"/>
      <c r="C26" s="5"/>
      <c r="D26" s="5"/>
      <c r="E26" s="31"/>
    </row>
    <row r="27" spans="1:9" ht="26" x14ac:dyDescent="0.3">
      <c r="A27" s="32" t="s">
        <v>16</v>
      </c>
      <c r="B27" s="5"/>
      <c r="C27" s="5"/>
      <c r="D27" s="5"/>
      <c r="E27" s="33"/>
    </row>
    <row r="28" spans="1:9" ht="14" x14ac:dyDescent="0.3">
      <c r="A28" s="34"/>
      <c r="B28" s="5"/>
      <c r="C28" s="5"/>
      <c r="D28" s="35"/>
      <c r="E28" s="36"/>
      <c r="G28" s="37"/>
    </row>
    <row r="29" spans="1:9" ht="14" x14ac:dyDescent="0.3">
      <c r="A29" s="38"/>
      <c r="B29" s="5"/>
      <c r="C29" s="5"/>
      <c r="D29" s="35"/>
      <c r="E29" s="36"/>
    </row>
    <row r="30" spans="1:9" ht="14" x14ac:dyDescent="0.3">
      <c r="A30" s="39"/>
      <c r="B30" s="5"/>
      <c r="C30" s="5"/>
      <c r="D30" s="35"/>
      <c r="E30" s="40"/>
    </row>
    <row r="31" spans="1:9" ht="14" x14ac:dyDescent="0.3">
      <c r="A31" s="19" t="s">
        <v>17</v>
      </c>
      <c r="B31" s="5"/>
      <c r="C31" s="5"/>
      <c r="D31" s="41">
        <f>SUM(D28:D30)</f>
        <v>0</v>
      </c>
      <c r="E31" s="42">
        <f>D31*B38</f>
        <v>0</v>
      </c>
      <c r="F31" s="43"/>
    </row>
    <row r="32" spans="1:9" ht="14" x14ac:dyDescent="0.3">
      <c r="A32" s="44"/>
      <c r="B32" s="5"/>
      <c r="C32" s="5"/>
      <c r="D32" s="20"/>
      <c r="E32" s="45"/>
    </row>
    <row r="33" spans="1:55" ht="26" x14ac:dyDescent="0.3">
      <c r="A33" s="32" t="s">
        <v>18</v>
      </c>
      <c r="B33" s="24"/>
      <c r="C33" s="24"/>
      <c r="D33" s="24"/>
      <c r="E33" s="46"/>
    </row>
    <row r="34" spans="1:55" ht="13" x14ac:dyDescent="0.3">
      <c r="A34" s="34"/>
      <c r="B34" s="24"/>
      <c r="C34" s="24"/>
      <c r="D34" s="24"/>
      <c r="E34" s="73"/>
    </row>
    <row r="35" spans="1:55" ht="14" x14ac:dyDescent="0.3">
      <c r="A35" s="47"/>
      <c r="B35" s="5"/>
      <c r="C35" s="5"/>
      <c r="D35" s="5"/>
      <c r="E35" s="33"/>
    </row>
    <row r="36" spans="1:55" ht="14" x14ac:dyDescent="0.3">
      <c r="A36" s="48" t="s">
        <v>19</v>
      </c>
      <c r="B36" s="5"/>
      <c r="C36" s="71"/>
      <c r="D36" s="5"/>
      <c r="E36" s="49">
        <f>E25-(E31+E34)</f>
        <v>0</v>
      </c>
    </row>
    <row r="37" spans="1:55" ht="14" x14ac:dyDescent="0.3">
      <c r="A37" s="47"/>
      <c r="B37" s="5"/>
      <c r="C37" s="5"/>
      <c r="D37" s="5"/>
      <c r="E37" s="33"/>
    </row>
    <row r="38" spans="1:55" ht="52.5" customHeight="1" x14ac:dyDescent="0.3">
      <c r="A38" s="78" t="s">
        <v>26</v>
      </c>
      <c r="B38" s="96">
        <v>1.3</v>
      </c>
      <c r="C38" s="99" t="s">
        <v>25</v>
      </c>
      <c r="D38" s="100"/>
      <c r="E38" s="6"/>
    </row>
    <row r="39" spans="1:55" ht="24" hidden="1" customHeight="1" x14ac:dyDescent="0.3">
      <c r="A39" s="47"/>
      <c r="B39" s="5"/>
      <c r="C39" s="5"/>
      <c r="D39" s="5"/>
      <c r="E39" s="6"/>
    </row>
    <row r="40" spans="1:55" ht="21" hidden="1" customHeight="1" x14ac:dyDescent="0.3">
      <c r="A40" s="79"/>
      <c r="B40" s="71"/>
      <c r="C40" s="50"/>
      <c r="D40" s="64"/>
      <c r="E40" s="66"/>
    </row>
    <row r="41" spans="1:55" ht="24" hidden="1" customHeight="1" x14ac:dyDescent="0.3">
      <c r="A41" s="47"/>
      <c r="B41" s="5"/>
      <c r="C41" s="5"/>
      <c r="D41" s="5"/>
      <c r="E41" s="6"/>
    </row>
    <row r="42" spans="1:55" s="53" customFormat="1" ht="22.5" hidden="1" customHeight="1" x14ac:dyDescent="0.3">
      <c r="A42" s="60" t="s">
        <v>20</v>
      </c>
      <c r="B42" s="108"/>
      <c r="C42" s="108"/>
      <c r="D42" s="108"/>
      <c r="E42" s="61">
        <f>0</f>
        <v>0</v>
      </c>
      <c r="F42" s="51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</row>
    <row r="43" spans="1:55" ht="13" hidden="1" x14ac:dyDescent="0.3">
      <c r="A43" s="12"/>
      <c r="B43" s="24"/>
      <c r="C43" s="24"/>
      <c r="D43" s="24"/>
      <c r="E43" s="46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</row>
    <row r="44" spans="1:55" s="53" customFormat="1" ht="13" hidden="1" x14ac:dyDescent="0.3">
      <c r="A44" s="60" t="s">
        <v>21</v>
      </c>
      <c r="B44" s="62"/>
      <c r="C44" s="62"/>
      <c r="D44" s="62"/>
      <c r="E44" s="61">
        <f>IF(E36&gt;=20500,20500-E42,IF(E36&lt;20500,E36-E42))</f>
        <v>0</v>
      </c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</row>
    <row r="45" spans="1:55" ht="13" x14ac:dyDescent="0.3">
      <c r="A45" s="12"/>
      <c r="B45" s="24"/>
      <c r="C45" s="24"/>
      <c r="D45" s="24"/>
      <c r="E45" s="54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</row>
    <row r="46" spans="1:55" s="53" customFormat="1" ht="13" x14ac:dyDescent="0.3">
      <c r="A46" s="60" t="s">
        <v>30</v>
      </c>
      <c r="B46" s="62"/>
      <c r="C46" s="62"/>
      <c r="D46" s="62"/>
      <c r="E46" s="61">
        <f>E42+E44</f>
        <v>0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</row>
    <row r="47" spans="1:55" ht="13" x14ac:dyDescent="0.3">
      <c r="A47" s="12"/>
      <c r="B47" s="24"/>
      <c r="C47" s="24"/>
      <c r="D47" s="24"/>
      <c r="E47" s="54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</row>
    <row r="48" spans="1:55" s="53" customFormat="1" ht="13" x14ac:dyDescent="0.3">
      <c r="A48" s="60" t="s">
        <v>22</v>
      </c>
      <c r="B48" s="62"/>
      <c r="C48" s="62"/>
      <c r="D48" s="62"/>
      <c r="E48" s="61">
        <f>IF(E46=20500,E36-E46,IF(E46&lt;20500,0))</f>
        <v>0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</row>
    <row r="49" spans="1:9" ht="16.5" customHeight="1" x14ac:dyDescent="0.3">
      <c r="A49" s="47"/>
      <c r="B49" s="5"/>
      <c r="C49" s="5"/>
      <c r="D49" s="5"/>
      <c r="E49" s="6"/>
    </row>
    <row r="50" spans="1:9" ht="31.5" customHeight="1" x14ac:dyDescent="0.35">
      <c r="A50" s="109" t="s">
        <v>49</v>
      </c>
      <c r="B50" s="110"/>
      <c r="C50" s="110"/>
      <c r="D50" s="111"/>
      <c r="E50" s="67"/>
      <c r="F50" s="52"/>
      <c r="I50" s="14"/>
    </row>
    <row r="51" spans="1:9" ht="17.5" x14ac:dyDescent="0.35">
      <c r="A51" s="74"/>
      <c r="B51" s="5"/>
      <c r="C51" s="5"/>
      <c r="D51" s="5"/>
      <c r="E51" s="6"/>
      <c r="I51" s="14"/>
    </row>
    <row r="52" spans="1:9" ht="14" x14ac:dyDescent="0.3">
      <c r="A52" s="112" t="s">
        <v>39</v>
      </c>
      <c r="B52" s="113"/>
      <c r="C52" s="113"/>
      <c r="D52" s="114"/>
      <c r="E52" s="83">
        <f>J13</f>
        <v>0</v>
      </c>
      <c r="I52" s="14"/>
    </row>
    <row r="53" spans="1:9" ht="14" x14ac:dyDescent="0.3">
      <c r="A53" s="47"/>
      <c r="B53" s="5"/>
      <c r="C53" s="5"/>
      <c r="D53" s="5"/>
      <c r="E53" s="6"/>
      <c r="I53" s="14"/>
    </row>
    <row r="54" spans="1:9" ht="30" customHeight="1" x14ac:dyDescent="0.3">
      <c r="A54" s="115" t="s">
        <v>40</v>
      </c>
      <c r="B54" s="116"/>
      <c r="C54" s="116"/>
      <c r="D54" s="116"/>
      <c r="E54" s="83">
        <f>J15</f>
        <v>0</v>
      </c>
      <c r="I54" s="14"/>
    </row>
    <row r="55" spans="1:9" ht="9.75" customHeight="1" x14ac:dyDescent="0.3">
      <c r="A55" s="47"/>
      <c r="B55" s="5"/>
      <c r="C55" s="5"/>
      <c r="D55" s="5"/>
      <c r="E55" s="6"/>
    </row>
    <row r="56" spans="1:9" ht="39.75" customHeight="1" x14ac:dyDescent="0.25">
      <c r="A56" s="120" t="s">
        <v>50</v>
      </c>
      <c r="B56" s="121"/>
      <c r="C56" s="121"/>
      <c r="D56" s="121"/>
      <c r="E56" s="122"/>
    </row>
    <row r="57" spans="1:9" ht="39.75" customHeight="1" x14ac:dyDescent="0.25">
      <c r="A57" s="123" t="s">
        <v>24</v>
      </c>
      <c r="B57" s="121"/>
      <c r="C57" s="121"/>
      <c r="D57" s="121"/>
      <c r="E57" s="122"/>
    </row>
    <row r="58" spans="1:9" ht="42" customHeight="1" x14ac:dyDescent="0.25">
      <c r="A58" s="117" t="s">
        <v>42</v>
      </c>
      <c r="B58" s="118"/>
      <c r="C58" s="118"/>
      <c r="D58" s="118"/>
      <c r="E58" s="119"/>
    </row>
    <row r="59" spans="1:9" ht="47.25" customHeight="1" x14ac:dyDescent="0.25">
      <c r="A59" s="104" t="s">
        <v>27</v>
      </c>
      <c r="B59" s="105"/>
      <c r="C59" s="105"/>
      <c r="D59" s="105"/>
      <c r="E59" s="97"/>
    </row>
    <row r="60" spans="1:9" ht="42" customHeight="1" x14ac:dyDescent="0.25">
      <c r="A60" s="106" t="s">
        <v>22</v>
      </c>
      <c r="B60" s="107"/>
      <c r="C60" s="107"/>
      <c r="D60" s="107"/>
      <c r="E60" s="97"/>
    </row>
    <row r="61" spans="1:9" ht="42" customHeight="1" x14ac:dyDescent="0.25">
      <c r="A61" s="101" t="s">
        <v>28</v>
      </c>
      <c r="B61" s="102"/>
      <c r="C61" s="102"/>
      <c r="D61" s="103"/>
      <c r="E61" s="80">
        <f>E59+E60</f>
        <v>0</v>
      </c>
    </row>
    <row r="62" spans="1:9" ht="14" x14ac:dyDescent="0.3">
      <c r="A62" s="58"/>
      <c r="B62" s="55"/>
      <c r="C62" s="55"/>
      <c r="D62" s="55"/>
      <c r="E62" s="6"/>
    </row>
    <row r="63" spans="1:9" ht="14" x14ac:dyDescent="0.3">
      <c r="A63" s="68" t="s">
        <v>41</v>
      </c>
      <c r="B63" s="63">
        <f>E25+E52</f>
        <v>0</v>
      </c>
      <c r="C63" s="5"/>
      <c r="D63" s="5"/>
      <c r="E63" s="6"/>
    </row>
    <row r="64" spans="1:9" ht="14.5" thickBot="1" x14ac:dyDescent="0.35">
      <c r="A64" s="59"/>
      <c r="B64" s="98"/>
      <c r="C64" s="56"/>
      <c r="D64" s="56"/>
      <c r="E64" s="57"/>
    </row>
  </sheetData>
  <mergeCells count="20">
    <mergeCell ref="D9:E9"/>
    <mergeCell ref="D10:E10"/>
    <mergeCell ref="C12:E12"/>
    <mergeCell ref="C1:E1"/>
    <mergeCell ref="D3:E3"/>
    <mergeCell ref="D5:E5"/>
    <mergeCell ref="D4:E4"/>
    <mergeCell ref="D8:E8"/>
    <mergeCell ref="D7:E7"/>
    <mergeCell ref="C38:D38"/>
    <mergeCell ref="A61:D61"/>
    <mergeCell ref="A59:D59"/>
    <mergeCell ref="A60:D60"/>
    <mergeCell ref="B42:D42"/>
    <mergeCell ref="A50:D50"/>
    <mergeCell ref="A52:D52"/>
    <mergeCell ref="A54:D54"/>
    <mergeCell ref="A58:E58"/>
    <mergeCell ref="A56:E56"/>
    <mergeCell ref="A57:E5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8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COA</vt:lpstr>
      <vt:lpstr>Sheet2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Brown</dc:creator>
  <cp:lastModifiedBy>Caroline Brown</cp:lastModifiedBy>
  <cp:lastPrinted>2019-09-26T09:40:37Z</cp:lastPrinted>
  <dcterms:created xsi:type="dcterms:W3CDTF">2011-01-04T12:45:27Z</dcterms:created>
  <dcterms:modified xsi:type="dcterms:W3CDTF">2023-06-07T07:36:11Z</dcterms:modified>
</cp:coreProperties>
</file>