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niversityofcambridgecloud.sharepoint.com/sites/AD_StudentFunding/Team Documents/6 Loans/Website Updates/25-26/COA spreadsheets/"/>
    </mc:Choice>
  </mc:AlternateContent>
  <xr:revisionPtr revIDLastSave="7" documentId="13_ncr:1_{23628719-0081-4D0D-9C64-5E4833264DFB}" xr6:coauthVersionLast="47" xr6:coauthVersionMax="47" xr10:uidLastSave="{4B7A1A3A-B039-4575-AA64-BD7035BBF8D9}"/>
  <bookViews>
    <workbookView xWindow="-90" yWindow="0" windowWidth="9780" windowHeight="1017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2" i="1" l="1"/>
  <c r="E15" i="1"/>
  <c r="E24" i="1" s="1"/>
  <c r="E25" i="1" s="1"/>
  <c r="E37" i="1" s="1"/>
  <c r="D31" i="1"/>
  <c r="E31" i="1"/>
  <c r="E43" i="1" l="1"/>
  <c r="E51" i="1" l="1"/>
  <c r="E61" i="1"/>
  <c r="E56" i="1"/>
  <c r="E62" i="1" l="1"/>
  <c r="E63" i="1" s="1"/>
  <c r="E57" i="1"/>
  <c r="E58" i="1" s="1"/>
  <c r="E52" i="1"/>
  <c r="E53" i="1" s="1"/>
</calcChain>
</file>

<file path=xl/sharedStrings.xml><?xml version="1.0" encoding="utf-8"?>
<sst xmlns="http://schemas.openxmlformats.org/spreadsheetml/2006/main" count="55" uniqueCount="47">
  <si>
    <t xml:space="preserve">University of Cambridge </t>
  </si>
  <si>
    <t>Cost of Attendance for US Loans</t>
  </si>
  <si>
    <t>Name:</t>
  </si>
  <si>
    <t>U.S.N. (University Student Number)</t>
  </si>
  <si>
    <t>Course and Year of Study:</t>
  </si>
  <si>
    <t>College Name:</t>
  </si>
  <si>
    <t>No need to input currency symbols -they are already included</t>
  </si>
  <si>
    <t>Any other study costs please detail:</t>
  </si>
  <si>
    <t>Total cost of attendance in £'s</t>
  </si>
  <si>
    <t>Extra costs that can be included if required</t>
  </si>
  <si>
    <t>Sub cost of attendance in £'s</t>
  </si>
  <si>
    <t>Sub cost of attendance in $'s</t>
  </si>
  <si>
    <t>Please detail financial aid being received in £'s from other sources, awards, scholarships,etc</t>
  </si>
  <si>
    <t>Total of financial aid in £'s to be deducted</t>
  </si>
  <si>
    <t>Please detail financial aid being received in $'s from other sources, awards, scholarships,etc</t>
  </si>
  <si>
    <t>Cost of attendance less financial aid</t>
  </si>
  <si>
    <t>Independent Undergraduate Students</t>
  </si>
  <si>
    <t>You can borrow:</t>
  </si>
  <si>
    <t>Year 1</t>
  </si>
  <si>
    <t xml:space="preserve">Private Loan </t>
  </si>
  <si>
    <t>Year 2</t>
  </si>
  <si>
    <t>Year 3</t>
  </si>
  <si>
    <t>Please indicate below how much you would like to borrow:</t>
  </si>
  <si>
    <t>Private Loan</t>
  </si>
  <si>
    <t>Length of loan:</t>
  </si>
  <si>
    <t>College fee</t>
  </si>
  <si>
    <t>Exchange rate US$/£(sterling) :</t>
  </si>
  <si>
    <r>
      <t xml:space="preserve">NEED </t>
    </r>
    <r>
      <rPr>
        <b/>
        <sz val="8"/>
        <rFont val="Arial"/>
        <family val="2"/>
      </rPr>
      <t>(US regulations - this is the figure from which your Subsidized Loan is calculated)</t>
    </r>
  </si>
  <si>
    <t>Direct Subsidized Loan</t>
  </si>
  <si>
    <t>Direct Unsubsidized Loan</t>
  </si>
  <si>
    <t xml:space="preserve">Only apply for the amount that you will need, a loan is a financial burden that has to be paid back with interest, and interest is charged on all your loans. Please note that most students do not need to borrow the maximum. </t>
  </si>
  <si>
    <t>Total:</t>
  </si>
  <si>
    <t>Please initial the box to the right to confirm that you have included any other aid such as grants, scholarships and other loans being taken in rows 27-35 below. Knowingly ommiting this information can be deemed as fraudulant.</t>
  </si>
  <si>
    <r>
      <t>University Composition Fee (</t>
    </r>
    <r>
      <rPr>
        <i/>
        <sz val="10"/>
        <rFont val="Arial"/>
        <family val="2"/>
      </rPr>
      <t>tuition and fees</t>
    </r>
    <r>
      <rPr>
        <sz val="10"/>
        <rFont val="Arial"/>
        <family val="2"/>
      </rPr>
      <t>)</t>
    </r>
  </si>
  <si>
    <t>Please note that if this figure is a negative figure you will not be eligible for any Subsidized Loan.</t>
  </si>
  <si>
    <r>
      <rPr>
        <b/>
        <sz val="12"/>
        <rFont val="Arial"/>
        <family val="2"/>
      </rPr>
      <t>If you have input all your costs plus the maximum of the extra costs (</t>
    </r>
    <r>
      <rPr>
        <b/>
        <i/>
        <sz val="12"/>
        <rFont val="Arial"/>
        <family val="2"/>
      </rPr>
      <t>that can be included</t>
    </r>
    <r>
      <rPr>
        <b/>
        <sz val="12"/>
        <rFont val="Arial"/>
        <family val="2"/>
      </rPr>
      <t>) and asked for fees to be added to your PLUS loan this will be the maximum you're eligible to borrow.</t>
    </r>
  </si>
  <si>
    <t>UNDERGRADUATES - Independent student</t>
  </si>
  <si>
    <t>Costs</t>
  </si>
  <si>
    <r>
      <t xml:space="preserve">Immigration Health Surcharge </t>
    </r>
    <r>
      <rPr>
        <b/>
        <i/>
        <sz val="10"/>
        <color indexed="8"/>
        <rFont val="Arial"/>
        <family val="2"/>
      </rPr>
      <t>max: £2,716 (3YRS) or £3,492 (4YRS) for 1st year students only (current students should have paid at start of course)</t>
    </r>
    <r>
      <rPr>
        <sz val="10"/>
        <color indexed="8"/>
        <rFont val="Arial"/>
        <family val="2"/>
      </rPr>
      <t xml:space="preserve"> </t>
    </r>
  </si>
  <si>
    <t>Insert SAI from your SAR in block E41</t>
  </si>
  <si>
    <r>
      <t xml:space="preserve">Are you planning on undertaking any study during the period of your course in the United States? Please answer either YES or NO in the box to the right:                                                                                                                                                </t>
    </r>
    <r>
      <rPr>
        <b/>
        <sz val="10"/>
        <color indexed="8"/>
        <rFont val="Arial"/>
        <family val="2"/>
      </rPr>
      <t>If you've answered YES please note that you may not be eligible for a US Federal Loan unless the study in the US cannot be done anywhere else in the world.</t>
    </r>
  </si>
  <si>
    <t>Maintenance (living expenses) £14,880</t>
  </si>
  <si>
    <r>
      <t>Miscellaneous personal expenses (</t>
    </r>
    <r>
      <rPr>
        <b/>
        <sz val="10"/>
        <color rgb="FF000000"/>
        <rFont val="Arial"/>
        <family val="2"/>
      </rPr>
      <t>max: £4,670</t>
    </r>
    <r>
      <rPr>
        <sz val="10"/>
        <color indexed="8"/>
        <rFont val="Arial"/>
        <family val="2"/>
      </rPr>
      <t>)</t>
    </r>
  </si>
  <si>
    <r>
      <t>Books, course materials, supplies and equipment (</t>
    </r>
    <r>
      <rPr>
        <b/>
        <sz val="10"/>
        <color rgb="FF000000"/>
        <rFont val="Arial"/>
        <family val="2"/>
      </rPr>
      <t>max: £1,700</t>
    </r>
    <r>
      <rPr>
        <sz val="10"/>
        <color indexed="8"/>
        <rFont val="Arial"/>
        <family val="2"/>
      </rPr>
      <t>)</t>
    </r>
  </si>
  <si>
    <r>
      <t>Transportation (</t>
    </r>
    <r>
      <rPr>
        <b/>
        <sz val="10"/>
        <color rgb="FF000000"/>
        <rFont val="Arial"/>
        <family val="2"/>
      </rPr>
      <t>max: £3,855</t>
    </r>
    <r>
      <rPr>
        <sz val="10"/>
        <color indexed="8"/>
        <rFont val="Arial"/>
        <family val="2"/>
      </rPr>
      <t>)</t>
    </r>
  </si>
  <si>
    <t xml:space="preserve">This is a theoretical exchange rate reviewed annually. The value of funds received will vary according to the exchange rate, determined by Convera UK LTD at the time of each disbursement. </t>
  </si>
  <si>
    <r>
      <t>Visa (</t>
    </r>
    <r>
      <rPr>
        <b/>
        <sz val="10"/>
        <color rgb="FF000000"/>
        <rFont val="Arial"/>
        <family val="2"/>
      </rPr>
      <t>max: £524</t>
    </r>
    <r>
      <rPr>
        <sz val="10"/>
        <color indexed="8"/>
        <rFont val="Arial"/>
        <family val="2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</si>
</sst>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[$$-409]#,##0"/>
    <numFmt numFmtId="165" formatCode="&quot;£&quot;#,##0.00"/>
    <numFmt numFmtId="166" formatCode="[$$-409]#,##0.00"/>
    <numFmt numFmtId="167" formatCode="&quot;£&quot;#,##0"/>
  </numFmts>
  <fonts count="18" x14ac:knownFonts="1">
    <font>
      <sz val="10"/>
      <name val="Arial"/>
    </font>
    <font>
      <b/>
      <sz val="14"/>
      <name val="Arial"/>
      <family val="2"/>
    </font>
    <font>
      <sz val="11"/>
      <color indexed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i/>
      <sz val="11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b/>
      <sz val="8"/>
      <name val="Arial"/>
      <family val="2"/>
    </font>
    <font>
      <b/>
      <sz val="12"/>
      <color indexed="8"/>
      <name val="Arial"/>
      <family val="2"/>
    </font>
    <font>
      <b/>
      <i/>
      <sz val="10"/>
      <color indexed="8"/>
      <name val="Arial"/>
      <family val="2"/>
    </font>
    <font>
      <i/>
      <sz val="10"/>
      <color indexed="8"/>
      <name val="Arial"/>
      <family val="2"/>
    </font>
    <font>
      <i/>
      <sz val="10"/>
      <name val="Arial"/>
      <family val="2"/>
    </font>
    <font>
      <b/>
      <i/>
      <sz val="12"/>
      <name val="Arial"/>
      <family val="2"/>
    </font>
    <font>
      <b/>
      <sz val="10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99CCFF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103">
    <xf numFmtId="0" fontId="0" fillId="0" borderId="0" xfId="0"/>
    <xf numFmtId="0" fontId="2" fillId="2" borderId="0" xfId="0" applyFont="1" applyFill="1"/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2" fillId="2" borderId="2" xfId="0" applyFont="1" applyFill="1" applyBorder="1"/>
    <xf numFmtId="164" fontId="0" fillId="0" borderId="0" xfId="0" applyNumberFormat="1"/>
    <xf numFmtId="0" fontId="6" fillId="2" borderId="0" xfId="0" applyFont="1" applyFill="1"/>
    <xf numFmtId="4" fontId="6" fillId="2" borderId="0" xfId="0" applyNumberFormat="1" applyFont="1" applyFill="1"/>
    <xf numFmtId="165" fontId="2" fillId="2" borderId="0" xfId="0" applyNumberFormat="1" applyFont="1" applyFill="1"/>
    <xf numFmtId="4" fontId="2" fillId="2" borderId="0" xfId="0" applyNumberFormat="1" applyFont="1" applyFill="1"/>
    <xf numFmtId="0" fontId="4" fillId="2" borderId="0" xfId="0" applyFont="1" applyFill="1"/>
    <xf numFmtId="4" fontId="4" fillId="2" borderId="0" xfId="0" applyNumberFormat="1" applyFont="1" applyFill="1"/>
    <xf numFmtId="165" fontId="7" fillId="0" borderId="1" xfId="0" applyNumberFormat="1" applyFont="1" applyBorder="1" applyProtection="1">
      <protection locked="0"/>
    </xf>
    <xf numFmtId="165" fontId="7" fillId="2" borderId="2" xfId="0" applyNumberFormat="1" applyFont="1" applyFill="1" applyBorder="1"/>
    <xf numFmtId="164" fontId="7" fillId="2" borderId="0" xfId="0" applyNumberFormat="1" applyFont="1" applyFill="1" applyProtection="1">
      <protection locked="0"/>
    </xf>
    <xf numFmtId="0" fontId="7" fillId="2" borderId="0" xfId="0" applyFont="1" applyFill="1" applyProtection="1">
      <protection locked="0"/>
    </xf>
    <xf numFmtId="0" fontId="10" fillId="2" borderId="3" xfId="0" applyFont="1" applyFill="1" applyBorder="1"/>
    <xf numFmtId="0" fontId="10" fillId="2" borderId="0" xfId="0" applyFont="1" applyFill="1"/>
    <xf numFmtId="0" fontId="2" fillId="2" borderId="4" xfId="0" applyFont="1" applyFill="1" applyBorder="1"/>
    <xf numFmtId="0" fontId="2" fillId="3" borderId="0" xfId="0" applyFont="1" applyFill="1"/>
    <xf numFmtId="0" fontId="7" fillId="0" borderId="5" xfId="0" applyFont="1" applyBorder="1"/>
    <xf numFmtId="0" fontId="7" fillId="2" borderId="1" xfId="0" applyFont="1" applyFill="1" applyBorder="1" applyAlignment="1">
      <alignment wrapText="1"/>
    </xf>
    <xf numFmtId="0" fontId="7" fillId="0" borderId="5" xfId="0" applyFont="1" applyBorder="1" applyAlignment="1">
      <alignment vertical="center" wrapText="1"/>
    </xf>
    <xf numFmtId="0" fontId="2" fillId="2" borderId="5" xfId="0" applyFont="1" applyFill="1" applyBorder="1" applyAlignment="1">
      <alignment horizontal="right" vertical="center" wrapText="1"/>
    </xf>
    <xf numFmtId="0" fontId="1" fillId="2" borderId="6" xfId="0" applyFont="1" applyFill="1" applyBorder="1"/>
    <xf numFmtId="0" fontId="2" fillId="2" borderId="3" xfId="0" applyFont="1" applyFill="1" applyBorder="1"/>
    <xf numFmtId="0" fontId="3" fillId="2" borderId="3" xfId="0" applyFont="1" applyFill="1" applyBorder="1"/>
    <xf numFmtId="0" fontId="3" fillId="2" borderId="7" xfId="0" applyFont="1" applyFill="1" applyBorder="1"/>
    <xf numFmtId="0" fontId="3" fillId="2" borderId="8" xfId="0" applyFont="1" applyFill="1" applyBorder="1"/>
    <xf numFmtId="0" fontId="2" fillId="2" borderId="9" xfId="0" applyFont="1" applyFill="1" applyBorder="1"/>
    <xf numFmtId="0" fontId="4" fillId="2" borderId="8" xfId="0" applyFont="1" applyFill="1" applyBorder="1"/>
    <xf numFmtId="0" fontId="6" fillId="0" borderId="5" xfId="0" applyFont="1" applyBorder="1"/>
    <xf numFmtId="165" fontId="7" fillId="0" borderId="10" xfId="0" applyNumberFormat="1" applyFont="1" applyBorder="1" applyProtection="1">
      <protection locked="0"/>
    </xf>
    <xf numFmtId="0" fontId="6" fillId="0" borderId="5" xfId="0" applyFont="1" applyBorder="1" applyProtection="1">
      <protection locked="0"/>
    </xf>
    <xf numFmtId="0" fontId="4" fillId="2" borderId="5" xfId="0" applyFont="1" applyFill="1" applyBorder="1" applyAlignment="1">
      <alignment wrapText="1"/>
    </xf>
    <xf numFmtId="165" fontId="4" fillId="2" borderId="11" xfId="0" applyNumberFormat="1" applyFont="1" applyFill="1" applyBorder="1" applyProtection="1">
      <protection locked="0"/>
    </xf>
    <xf numFmtId="0" fontId="6" fillId="2" borderId="8" xfId="0" applyFont="1" applyFill="1" applyBorder="1"/>
    <xf numFmtId="165" fontId="2" fillId="2" borderId="9" xfId="0" applyNumberFormat="1" applyFont="1" applyFill="1" applyBorder="1"/>
    <xf numFmtId="0" fontId="4" fillId="2" borderId="12" xfId="0" applyFont="1" applyFill="1" applyBorder="1"/>
    <xf numFmtId="0" fontId="7" fillId="0" borderId="5" xfId="0" applyFont="1" applyBorder="1" applyAlignment="1">
      <alignment wrapText="1"/>
    </xf>
    <xf numFmtId="0" fontId="6" fillId="2" borderId="5" xfId="0" applyFont="1" applyFill="1" applyBorder="1"/>
    <xf numFmtId="165" fontId="6" fillId="2" borderId="13" xfId="0" applyNumberFormat="1" applyFont="1" applyFill="1" applyBorder="1"/>
    <xf numFmtId="0" fontId="8" fillId="2" borderId="14" xfId="0" applyFont="1" applyFill="1" applyBorder="1"/>
    <xf numFmtId="164" fontId="8" fillId="2" borderId="10" xfId="0" applyNumberFormat="1" applyFont="1" applyFill="1" applyBorder="1"/>
    <xf numFmtId="0" fontId="8" fillId="2" borderId="15" xfId="0" applyFont="1" applyFill="1" applyBorder="1"/>
    <xf numFmtId="166" fontId="8" fillId="2" borderId="9" xfId="0" applyNumberFormat="1" applyFont="1" applyFill="1" applyBorder="1"/>
    <xf numFmtId="0" fontId="4" fillId="2" borderId="12" xfId="0" applyFont="1" applyFill="1" applyBorder="1" applyAlignment="1">
      <alignment wrapText="1"/>
    </xf>
    <xf numFmtId="164" fontId="2" fillId="2" borderId="9" xfId="0" applyNumberFormat="1" applyFont="1" applyFill="1" applyBorder="1"/>
    <xf numFmtId="0" fontId="4" fillId="0" borderId="16" xfId="0" applyFont="1" applyBorder="1" applyAlignment="1" applyProtection="1">
      <alignment wrapText="1"/>
      <protection locked="0"/>
    </xf>
    <xf numFmtId="164" fontId="2" fillId="2" borderId="13" xfId="0" applyNumberFormat="1" applyFont="1" applyFill="1" applyBorder="1"/>
    <xf numFmtId="0" fontId="4" fillId="0" borderId="5" xfId="0" applyFont="1" applyBorder="1" applyAlignment="1" applyProtection="1">
      <alignment wrapText="1"/>
      <protection locked="0"/>
    </xf>
    <xf numFmtId="0" fontId="4" fillId="0" borderId="14" xfId="0" applyFont="1" applyBorder="1" applyAlignment="1" applyProtection="1">
      <alignment wrapText="1"/>
      <protection locked="0"/>
    </xf>
    <xf numFmtId="164" fontId="2" fillId="2" borderId="11" xfId="0" applyNumberFormat="1" applyFont="1" applyFill="1" applyBorder="1"/>
    <xf numFmtId="0" fontId="7" fillId="2" borderId="5" xfId="0" applyFont="1" applyFill="1" applyBorder="1"/>
    <xf numFmtId="166" fontId="7" fillId="2" borderId="11" xfId="0" applyNumberFormat="1" applyFont="1" applyFill="1" applyBorder="1"/>
    <xf numFmtId="0" fontId="2" fillId="2" borderId="15" xfId="0" applyFont="1" applyFill="1" applyBorder="1"/>
    <xf numFmtId="167" fontId="2" fillId="2" borderId="17" xfId="0" applyNumberFormat="1" applyFont="1" applyFill="1" applyBorder="1"/>
    <xf numFmtId="0" fontId="9" fillId="2" borderId="8" xfId="0" applyFont="1" applyFill="1" applyBorder="1"/>
    <xf numFmtId="164" fontId="4" fillId="2" borderId="9" xfId="0" applyNumberFormat="1" applyFont="1" applyFill="1" applyBorder="1"/>
    <xf numFmtId="166" fontId="4" fillId="0" borderId="10" xfId="0" applyNumberFormat="1" applyFont="1" applyBorder="1" applyProtection="1">
      <protection locked="0"/>
    </xf>
    <xf numFmtId="0" fontId="2" fillId="2" borderId="8" xfId="0" applyFont="1" applyFill="1" applyBorder="1"/>
    <xf numFmtId="0" fontId="10" fillId="2" borderId="5" xfId="0" applyFont="1" applyFill="1" applyBorder="1"/>
    <xf numFmtId="164" fontId="7" fillId="0" borderId="10" xfId="0" applyNumberFormat="1" applyFont="1" applyBorder="1" applyProtection="1">
      <protection locked="0"/>
    </xf>
    <xf numFmtId="164" fontId="4" fillId="2" borderId="10" xfId="0" applyNumberFormat="1" applyFont="1" applyFill="1" applyBorder="1"/>
    <xf numFmtId="0" fontId="7" fillId="2" borderId="8" xfId="0" applyFont="1" applyFill="1" applyBorder="1" applyAlignment="1">
      <alignment wrapText="1"/>
    </xf>
    <xf numFmtId="0" fontId="10" fillId="2" borderId="6" xfId="0" applyFont="1" applyFill="1" applyBorder="1"/>
    <xf numFmtId="0" fontId="10" fillId="2" borderId="7" xfId="0" applyFont="1" applyFill="1" applyBorder="1"/>
    <xf numFmtId="0" fontId="12" fillId="2" borderId="8" xfId="0" applyFont="1" applyFill="1" applyBorder="1"/>
    <xf numFmtId="0" fontId="10" fillId="2" borderId="9" xfId="0" applyFont="1" applyFill="1" applyBorder="1"/>
    <xf numFmtId="0" fontId="10" fillId="2" borderId="8" xfId="0" applyFont="1" applyFill="1" applyBorder="1"/>
    <xf numFmtId="0" fontId="2" fillId="3" borderId="8" xfId="0" applyFont="1" applyFill="1" applyBorder="1"/>
    <xf numFmtId="164" fontId="2" fillId="3" borderId="9" xfId="0" applyNumberFormat="1" applyFont="1" applyFill="1" applyBorder="1"/>
    <xf numFmtId="0" fontId="2" fillId="5" borderId="8" xfId="0" applyFont="1" applyFill="1" applyBorder="1"/>
    <xf numFmtId="0" fontId="2" fillId="2" borderId="18" xfId="0" applyFont="1" applyFill="1" applyBorder="1"/>
    <xf numFmtId="0" fontId="2" fillId="2" borderId="19" xfId="0" applyFont="1" applyFill="1" applyBorder="1"/>
    <xf numFmtId="0" fontId="7" fillId="2" borderId="20" xfId="0" applyFont="1" applyFill="1" applyBorder="1"/>
    <xf numFmtId="0" fontId="7" fillId="2" borderId="21" xfId="0" applyFont="1" applyFill="1" applyBorder="1"/>
    <xf numFmtId="0" fontId="2" fillId="2" borderId="22" xfId="0" applyFont="1" applyFill="1" applyBorder="1"/>
    <xf numFmtId="164" fontId="12" fillId="4" borderId="10" xfId="0" applyNumberFormat="1" applyFont="1" applyFill="1" applyBorder="1" applyAlignment="1" applyProtection="1">
      <alignment horizontal="center" vertical="center"/>
      <protection locked="0"/>
    </xf>
    <xf numFmtId="0" fontId="7" fillId="0" borderId="2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0" fontId="7" fillId="0" borderId="5" xfId="0" applyFont="1" applyBorder="1" applyAlignment="1">
      <alignment vertical="center"/>
    </xf>
    <xf numFmtId="0" fontId="4" fillId="0" borderId="5" xfId="0" applyFont="1" applyBorder="1" applyAlignment="1">
      <alignment wrapText="1"/>
    </xf>
    <xf numFmtId="0" fontId="3" fillId="0" borderId="23" xfId="0" applyFont="1" applyBorder="1"/>
    <xf numFmtId="0" fontId="3" fillId="0" borderId="24" xfId="0" applyFont="1" applyBorder="1"/>
    <xf numFmtId="0" fontId="3" fillId="0" borderId="23" xfId="0" applyFont="1" applyBorder="1" applyAlignment="1">
      <alignment vertical="center"/>
    </xf>
    <xf numFmtId="0" fontId="3" fillId="0" borderId="24" xfId="0" applyFont="1" applyBorder="1" applyAlignment="1">
      <alignment vertical="center"/>
    </xf>
    <xf numFmtId="0" fontId="3" fillId="0" borderId="25" xfId="0" applyFont="1" applyBorder="1" applyAlignment="1">
      <alignment vertical="center"/>
    </xf>
    <xf numFmtId="0" fontId="4" fillId="2" borderId="8" xfId="0" applyFont="1" applyFill="1" applyBorder="1" applyAlignment="1">
      <alignment vertical="center" wrapText="1"/>
    </xf>
    <xf numFmtId="0" fontId="4" fillId="2" borderId="0" xfId="0" applyFont="1" applyFill="1" applyAlignment="1">
      <alignment vertical="center" wrapText="1"/>
    </xf>
    <xf numFmtId="0" fontId="4" fillId="2" borderId="9" xfId="0" applyFont="1" applyFill="1" applyBorder="1" applyAlignment="1">
      <alignment vertical="center" wrapText="1"/>
    </xf>
    <xf numFmtId="0" fontId="5" fillId="2" borderId="0" xfId="0" applyFont="1" applyFill="1" applyAlignment="1">
      <alignment horizontal="right" wrapText="1"/>
    </xf>
    <xf numFmtId="0" fontId="5" fillId="2" borderId="9" xfId="0" applyFont="1" applyFill="1" applyBorder="1" applyAlignment="1">
      <alignment horizontal="right" wrapText="1"/>
    </xf>
    <xf numFmtId="0" fontId="14" fillId="6" borderId="26" xfId="0" applyFont="1" applyFill="1" applyBorder="1" applyAlignment="1">
      <alignment horizontal="left" vertical="center" wrapText="1"/>
    </xf>
    <xf numFmtId="0" fontId="14" fillId="6" borderId="0" xfId="0" applyFont="1" applyFill="1" applyAlignment="1">
      <alignment horizontal="left" vertical="center" wrapText="1"/>
    </xf>
    <xf numFmtId="0" fontId="3" fillId="2" borderId="8" xfId="0" applyFont="1" applyFill="1" applyBorder="1" applyAlignment="1">
      <alignment vertical="center" wrapText="1"/>
    </xf>
    <xf numFmtId="0" fontId="3" fillId="5" borderId="12" xfId="0" applyFont="1" applyFill="1" applyBorder="1" applyAlignment="1">
      <alignment vertical="center"/>
    </xf>
    <xf numFmtId="0" fontId="3" fillId="5" borderId="27" xfId="0" applyFont="1" applyFill="1" applyBorder="1" applyAlignment="1">
      <alignment vertical="center"/>
    </xf>
    <xf numFmtId="0" fontId="3" fillId="5" borderId="28" xfId="0" applyFont="1" applyFill="1" applyBorder="1" applyAlignment="1">
      <alignment vertical="center"/>
    </xf>
    <xf numFmtId="0" fontId="2" fillId="0" borderId="1" xfId="0" applyFont="1" applyBorder="1" applyProtection="1">
      <protection locked="0"/>
    </xf>
    <xf numFmtId="0" fontId="0" fillId="0" borderId="29" xfId="0" applyBorder="1"/>
    <xf numFmtId="0" fontId="12" fillId="0" borderId="1" xfId="0" applyFont="1" applyBorder="1" applyAlignment="1" applyProtection="1">
      <alignment horizontal="center" vertical="center"/>
      <protection locked="0"/>
    </xf>
    <xf numFmtId="0" fontId="12" fillId="0" borderId="29" xfId="0" applyFont="1" applyBorder="1" applyAlignment="1" applyProtection="1">
      <alignment horizontal="center" vertical="center"/>
      <protection locked="0"/>
    </xf>
  </cellXfs>
  <cellStyles count="2">
    <cellStyle name="Comma 2" xfId="1" xr:uid="{00000000-0005-0000-0000-000000000000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73"/>
  <sheetViews>
    <sheetView tabSelected="1" topLeftCell="A11" workbookViewId="0">
      <selection activeCell="A22" sqref="A22"/>
    </sheetView>
  </sheetViews>
  <sheetFormatPr defaultColWidth="25.7109375" defaultRowHeight="12.75" x14ac:dyDescent="0.2"/>
  <cols>
    <col min="1" max="1" width="54.85546875" customWidth="1"/>
    <col min="2" max="2" width="11" customWidth="1"/>
    <col min="3" max="3" width="34" customWidth="1"/>
    <col min="4" max="4" width="11.5703125" customWidth="1"/>
    <col min="5" max="5" width="28" customWidth="1"/>
    <col min="6" max="253" width="9.140625" customWidth="1"/>
    <col min="254" max="254" width="39.42578125" customWidth="1"/>
    <col min="255" max="255" width="12.5703125" customWidth="1"/>
  </cols>
  <sheetData>
    <row r="1" spans="1:7" ht="18" x14ac:dyDescent="0.25">
      <c r="A1" s="24" t="s">
        <v>0</v>
      </c>
      <c r="B1" s="25"/>
      <c r="C1" s="26" t="s">
        <v>36</v>
      </c>
      <c r="D1" s="26"/>
      <c r="E1" s="27"/>
    </row>
    <row r="2" spans="1:7" ht="15.75" x14ac:dyDescent="0.25">
      <c r="A2" s="28" t="s">
        <v>1</v>
      </c>
      <c r="B2" s="1"/>
      <c r="C2" s="1"/>
      <c r="D2" s="1"/>
      <c r="E2" s="29"/>
    </row>
    <row r="3" spans="1:7" ht="15.75" x14ac:dyDescent="0.25">
      <c r="A3" s="28"/>
      <c r="B3" s="1"/>
      <c r="C3" s="2" t="s">
        <v>2</v>
      </c>
      <c r="D3" s="99"/>
      <c r="E3" s="100"/>
    </row>
    <row r="4" spans="1:7" ht="20.25" customHeight="1" x14ac:dyDescent="0.25">
      <c r="A4" s="28"/>
      <c r="B4" s="1"/>
      <c r="C4" s="3" t="s">
        <v>3</v>
      </c>
      <c r="D4" s="99"/>
      <c r="E4" s="100"/>
    </row>
    <row r="5" spans="1:7" ht="18" customHeight="1" x14ac:dyDescent="0.25">
      <c r="A5" s="28"/>
      <c r="B5" s="1"/>
      <c r="C5" s="3" t="s">
        <v>4</v>
      </c>
      <c r="D5" s="99"/>
      <c r="E5" s="100"/>
    </row>
    <row r="6" spans="1:7" ht="120.75" customHeight="1" x14ac:dyDescent="0.25">
      <c r="A6" s="28"/>
      <c r="B6" s="1"/>
      <c r="C6" s="21" t="s">
        <v>40</v>
      </c>
      <c r="D6" s="101"/>
      <c r="E6" s="102"/>
    </row>
    <row r="7" spans="1:7" ht="103.5" customHeight="1" x14ac:dyDescent="0.25">
      <c r="A7" s="28"/>
      <c r="B7" s="1"/>
      <c r="C7" s="80" t="s">
        <v>32</v>
      </c>
      <c r="D7" s="101"/>
      <c r="E7" s="102"/>
    </row>
    <row r="8" spans="1:7" ht="15.75" x14ac:dyDescent="0.25">
      <c r="A8" s="28"/>
      <c r="B8" s="1"/>
      <c r="C8" s="3" t="s">
        <v>24</v>
      </c>
      <c r="D8" s="99"/>
      <c r="E8" s="100"/>
    </row>
    <row r="9" spans="1:7" ht="15.75" x14ac:dyDescent="0.25">
      <c r="A9" s="28"/>
      <c r="B9" s="1"/>
      <c r="C9" s="4" t="s">
        <v>5</v>
      </c>
      <c r="D9" s="99"/>
      <c r="E9" s="100"/>
    </row>
    <row r="10" spans="1:7" ht="22.5" customHeight="1" x14ac:dyDescent="0.2">
      <c r="A10" s="30" t="s">
        <v>37</v>
      </c>
      <c r="B10" s="91" t="s">
        <v>6</v>
      </c>
      <c r="C10" s="91"/>
      <c r="D10" s="91"/>
      <c r="E10" s="92"/>
      <c r="G10" s="5"/>
    </row>
    <row r="11" spans="1:7" ht="15.6" customHeight="1" x14ac:dyDescent="0.2">
      <c r="A11" s="31" t="s">
        <v>33</v>
      </c>
      <c r="B11" s="6"/>
      <c r="C11" s="6"/>
      <c r="D11" s="7"/>
      <c r="E11" s="32"/>
      <c r="G11" s="5"/>
    </row>
    <row r="12" spans="1:7" ht="15.6" customHeight="1" x14ac:dyDescent="0.2">
      <c r="A12" s="31" t="s">
        <v>25</v>
      </c>
      <c r="B12" s="6"/>
      <c r="C12" s="6"/>
      <c r="D12" s="7"/>
      <c r="E12" s="32"/>
      <c r="G12" s="5"/>
    </row>
    <row r="13" spans="1:7" ht="15.6" customHeight="1" x14ac:dyDescent="0.2">
      <c r="A13" s="31" t="s">
        <v>41</v>
      </c>
      <c r="B13" s="6"/>
      <c r="C13" s="6"/>
      <c r="D13" s="7"/>
      <c r="E13" s="32">
        <v>14880</v>
      </c>
      <c r="G13" s="5"/>
    </row>
    <row r="14" spans="1:7" ht="15.6" customHeight="1" x14ac:dyDescent="0.2">
      <c r="A14" s="33" t="s">
        <v>7</v>
      </c>
      <c r="B14" s="6"/>
      <c r="C14" s="6"/>
      <c r="D14" s="7"/>
      <c r="E14" s="32"/>
      <c r="G14" s="5"/>
    </row>
    <row r="15" spans="1:7" ht="14.25" x14ac:dyDescent="0.2">
      <c r="A15" s="34" t="s">
        <v>8</v>
      </c>
      <c r="B15" s="8"/>
      <c r="C15" s="8"/>
      <c r="D15" s="9"/>
      <c r="E15" s="35">
        <f>SUM(E11:E12:E13:E13:E14)</f>
        <v>14880</v>
      </c>
      <c r="G15" s="5"/>
    </row>
    <row r="16" spans="1:7" ht="14.25" x14ac:dyDescent="0.2">
      <c r="A16" s="36"/>
      <c r="B16" s="6"/>
      <c r="C16" s="6"/>
      <c r="D16" s="7"/>
      <c r="E16" s="37"/>
    </row>
    <row r="17" spans="1:5" ht="14.25" x14ac:dyDescent="0.2">
      <c r="A17" s="38" t="s">
        <v>9</v>
      </c>
      <c r="B17" s="10"/>
      <c r="C17" s="10"/>
      <c r="D17" s="11"/>
      <c r="E17" s="37"/>
    </row>
    <row r="18" spans="1:5" ht="16.5" customHeight="1" x14ac:dyDescent="0.2">
      <c r="A18" s="81" t="s">
        <v>42</v>
      </c>
      <c r="B18" s="1"/>
      <c r="C18" s="1"/>
      <c r="D18" s="9"/>
      <c r="E18" s="32"/>
    </row>
    <row r="19" spans="1:5" ht="16.5" customHeight="1" x14ac:dyDescent="0.2">
      <c r="A19" s="22" t="s">
        <v>43</v>
      </c>
      <c r="B19" s="1"/>
      <c r="C19" s="1"/>
      <c r="D19" s="9"/>
      <c r="E19" s="32"/>
    </row>
    <row r="20" spans="1:5" ht="16.5" customHeight="1" x14ac:dyDescent="0.2">
      <c r="A20" s="81" t="s">
        <v>44</v>
      </c>
      <c r="B20" s="1"/>
      <c r="C20" s="1"/>
      <c r="D20" s="9"/>
      <c r="E20" s="32"/>
    </row>
    <row r="21" spans="1:5" ht="16.5" customHeight="1" x14ac:dyDescent="0.2">
      <c r="A21" s="20" t="s">
        <v>46</v>
      </c>
      <c r="B21" s="1"/>
      <c r="C21" s="1"/>
      <c r="D21" s="9"/>
      <c r="E21" s="32"/>
    </row>
    <row r="22" spans="1:5" ht="38.25" customHeight="1" x14ac:dyDescent="0.2">
      <c r="A22" s="39" t="s">
        <v>38</v>
      </c>
      <c r="B22" s="1"/>
      <c r="C22" s="1"/>
      <c r="D22" s="9"/>
      <c r="E22" s="32"/>
    </row>
    <row r="23" spans="1:5" ht="0.75" customHeight="1" x14ac:dyDescent="0.2">
      <c r="A23" s="39"/>
      <c r="B23" s="1"/>
      <c r="C23" s="1"/>
      <c r="D23" s="9"/>
      <c r="E23" s="32"/>
    </row>
    <row r="24" spans="1:5" x14ac:dyDescent="0.2">
      <c r="A24" s="40" t="s">
        <v>10</v>
      </c>
      <c r="B24" s="10"/>
      <c r="C24" s="10"/>
      <c r="D24" s="11"/>
      <c r="E24" s="41">
        <f>SUM(E15:E22)</f>
        <v>14880</v>
      </c>
    </row>
    <row r="25" spans="1:5" ht="14.25" x14ac:dyDescent="0.2">
      <c r="A25" s="42" t="s">
        <v>11</v>
      </c>
      <c r="B25" s="1"/>
      <c r="C25" s="1"/>
      <c r="D25" s="1"/>
      <c r="E25" s="43">
        <f>E24*B39</f>
        <v>20832</v>
      </c>
    </row>
    <row r="26" spans="1:5" ht="14.25" x14ac:dyDescent="0.2">
      <c r="A26" s="44"/>
      <c r="B26" s="1"/>
      <c r="C26" s="1"/>
      <c r="D26" s="1"/>
      <c r="E26" s="45"/>
    </row>
    <row r="27" spans="1:5" ht="48" customHeight="1" x14ac:dyDescent="0.2">
      <c r="A27" s="46" t="s">
        <v>12</v>
      </c>
      <c r="B27" s="1"/>
      <c r="C27" s="1"/>
      <c r="D27" s="1"/>
      <c r="E27" s="47"/>
    </row>
    <row r="28" spans="1:5" ht="14.25" x14ac:dyDescent="0.2">
      <c r="A28" s="48"/>
      <c r="B28" s="1"/>
      <c r="C28" s="1"/>
      <c r="D28" s="12"/>
      <c r="E28" s="49"/>
    </row>
    <row r="29" spans="1:5" ht="14.25" x14ac:dyDescent="0.2">
      <c r="A29" s="50"/>
      <c r="B29" s="1"/>
      <c r="C29" s="1"/>
      <c r="D29" s="12"/>
      <c r="E29" s="49"/>
    </row>
    <row r="30" spans="1:5" ht="14.25" x14ac:dyDescent="0.2">
      <c r="A30" s="51"/>
      <c r="B30" s="1"/>
      <c r="C30" s="1"/>
      <c r="D30" s="12"/>
      <c r="E30" s="52"/>
    </row>
    <row r="31" spans="1:5" ht="14.25" x14ac:dyDescent="0.2">
      <c r="A31" s="53" t="s">
        <v>13</v>
      </c>
      <c r="B31" s="1"/>
      <c r="C31" s="1"/>
      <c r="D31" s="13">
        <f>SUM(D28:D30)</f>
        <v>0</v>
      </c>
      <c r="E31" s="54">
        <f>D31*B39</f>
        <v>0</v>
      </c>
    </row>
    <row r="32" spans="1:5" ht="15.75" customHeight="1" x14ac:dyDescent="0.2">
      <c r="A32" s="55"/>
      <c r="B32" s="1"/>
      <c r="C32" s="1"/>
      <c r="D32" s="8"/>
      <c r="E32" s="56"/>
    </row>
    <row r="33" spans="1:5" ht="12" customHeight="1" x14ac:dyDescent="0.25">
      <c r="A33" s="57"/>
      <c r="B33" s="10"/>
      <c r="C33" s="10"/>
      <c r="D33" s="10"/>
      <c r="E33" s="58"/>
    </row>
    <row r="34" spans="1:5" ht="28.5" customHeight="1" x14ac:dyDescent="0.2">
      <c r="A34" s="46" t="s">
        <v>14</v>
      </c>
      <c r="B34" s="10"/>
      <c r="C34" s="10"/>
      <c r="D34" s="10"/>
      <c r="E34" s="58"/>
    </row>
    <row r="35" spans="1:5" x14ac:dyDescent="0.2">
      <c r="A35" s="48"/>
      <c r="B35" s="10"/>
      <c r="C35" s="10"/>
      <c r="D35" s="10"/>
      <c r="E35" s="59"/>
    </row>
    <row r="36" spans="1:5" ht="14.25" x14ac:dyDescent="0.2">
      <c r="A36" s="60"/>
      <c r="B36" s="1"/>
      <c r="C36" s="1"/>
      <c r="D36" s="1"/>
      <c r="E36" s="47"/>
    </row>
    <row r="37" spans="1:5" ht="15" x14ac:dyDescent="0.25">
      <c r="A37" s="61" t="s">
        <v>15</v>
      </c>
      <c r="B37" s="1"/>
      <c r="C37" s="1"/>
      <c r="D37" s="1"/>
      <c r="E37" s="43">
        <f>E25-(E31+E35)</f>
        <v>20832</v>
      </c>
    </row>
    <row r="38" spans="1:5" ht="14.25" x14ac:dyDescent="0.2">
      <c r="A38" s="60"/>
      <c r="B38" s="1"/>
      <c r="C38" s="1"/>
      <c r="D38" s="1"/>
      <c r="E38" s="47"/>
    </row>
    <row r="39" spans="1:5" ht="52.5" customHeight="1" x14ac:dyDescent="0.2">
      <c r="A39" s="23" t="s">
        <v>26</v>
      </c>
      <c r="B39" s="79">
        <v>1.4</v>
      </c>
      <c r="C39" s="93" t="s">
        <v>45</v>
      </c>
      <c r="D39" s="94"/>
      <c r="E39" s="29"/>
    </row>
    <row r="40" spans="1:5" ht="14.25" x14ac:dyDescent="0.2">
      <c r="A40" s="60"/>
      <c r="B40" s="1"/>
      <c r="C40" s="1"/>
      <c r="D40" s="1"/>
      <c r="E40" s="29"/>
    </row>
    <row r="41" spans="1:5" ht="14.25" x14ac:dyDescent="0.2">
      <c r="A41" s="82" t="s">
        <v>39</v>
      </c>
      <c r="B41" s="1"/>
      <c r="C41" s="14"/>
      <c r="D41" s="15"/>
      <c r="E41" s="62"/>
    </row>
    <row r="42" spans="1:5" ht="14.25" x14ac:dyDescent="0.2">
      <c r="A42" s="60"/>
      <c r="B42" s="1"/>
      <c r="C42" s="1"/>
      <c r="D42" s="1"/>
      <c r="E42" s="29"/>
    </row>
    <row r="43" spans="1:5" ht="26.25" customHeight="1" x14ac:dyDescent="0.2">
      <c r="A43" s="34" t="s">
        <v>27</v>
      </c>
      <c r="B43" s="10"/>
      <c r="C43" s="10"/>
      <c r="D43" s="10"/>
      <c r="E43" s="63">
        <f>E37-E41</f>
        <v>20832</v>
      </c>
    </row>
    <row r="44" spans="1:5" ht="25.5" x14ac:dyDescent="0.2">
      <c r="A44" s="64" t="s">
        <v>34</v>
      </c>
      <c r="B44" s="1"/>
      <c r="C44" s="1"/>
      <c r="D44" s="1"/>
      <c r="E44" s="29"/>
    </row>
    <row r="45" spans="1:5" ht="15" thickBot="1" x14ac:dyDescent="0.25">
      <c r="A45" s="60"/>
      <c r="B45" s="1"/>
      <c r="C45" s="1"/>
      <c r="D45" s="1"/>
      <c r="E45" s="29"/>
    </row>
    <row r="46" spans="1:5" ht="15" x14ac:dyDescent="0.25">
      <c r="A46" s="65"/>
      <c r="B46" s="16"/>
      <c r="C46" s="16"/>
      <c r="D46" s="16"/>
      <c r="E46" s="66"/>
    </row>
    <row r="47" spans="1:5" ht="15.75" x14ac:dyDescent="0.25">
      <c r="A47" s="67" t="s">
        <v>16</v>
      </c>
      <c r="B47" s="17"/>
      <c r="C47" s="17"/>
      <c r="D47" s="17"/>
      <c r="E47" s="68"/>
    </row>
    <row r="48" spans="1:5" ht="15.75" x14ac:dyDescent="0.25">
      <c r="A48" s="67" t="s">
        <v>17</v>
      </c>
      <c r="B48" s="17"/>
      <c r="C48" s="17"/>
      <c r="D48" s="17"/>
      <c r="E48" s="68"/>
    </row>
    <row r="49" spans="1:5" ht="14.25" x14ac:dyDescent="0.2">
      <c r="A49" s="60"/>
      <c r="B49" s="1"/>
      <c r="C49" s="1"/>
      <c r="D49" s="1"/>
      <c r="E49" s="29"/>
    </row>
    <row r="50" spans="1:5" ht="15" x14ac:dyDescent="0.25">
      <c r="A50" s="69" t="s">
        <v>18</v>
      </c>
      <c r="B50" s="1"/>
      <c r="C50" s="1"/>
      <c r="D50" s="1"/>
      <c r="E50" s="29"/>
    </row>
    <row r="51" spans="1:5" ht="14.25" x14ac:dyDescent="0.2">
      <c r="A51" s="70" t="s">
        <v>28</v>
      </c>
      <c r="B51" s="19"/>
      <c r="C51" s="19"/>
      <c r="D51" s="19"/>
      <c r="E51" s="71">
        <f>IF(E43&gt;3500,3500,E43)</f>
        <v>3500</v>
      </c>
    </row>
    <row r="52" spans="1:5" ht="14.25" x14ac:dyDescent="0.2">
      <c r="A52" s="60" t="s">
        <v>29</v>
      </c>
      <c r="B52" s="1"/>
      <c r="C52" s="1"/>
      <c r="D52" s="1"/>
      <c r="E52" s="47">
        <f>SUM(9500-E51)</f>
        <v>6000</v>
      </c>
    </row>
    <row r="53" spans="1:5" ht="14.25" x14ac:dyDescent="0.2">
      <c r="A53" s="70" t="s">
        <v>19</v>
      </c>
      <c r="B53" s="19"/>
      <c r="C53" s="19"/>
      <c r="D53" s="19"/>
      <c r="E53" s="71">
        <f>SUM(E37-E51-E52)</f>
        <v>11332</v>
      </c>
    </row>
    <row r="54" spans="1:5" ht="14.25" x14ac:dyDescent="0.2">
      <c r="A54" s="60"/>
      <c r="B54" s="1"/>
      <c r="C54" s="1"/>
      <c r="D54" s="1"/>
      <c r="E54" s="47"/>
    </row>
    <row r="55" spans="1:5" ht="15" x14ac:dyDescent="0.25">
      <c r="A55" s="69" t="s">
        <v>20</v>
      </c>
      <c r="B55" s="1"/>
      <c r="C55" s="1"/>
      <c r="D55" s="1"/>
      <c r="E55" s="47"/>
    </row>
    <row r="56" spans="1:5" ht="14.25" x14ac:dyDescent="0.2">
      <c r="A56" s="72" t="s">
        <v>28</v>
      </c>
      <c r="B56" s="19"/>
      <c r="C56" s="19"/>
      <c r="D56" s="19"/>
      <c r="E56" s="71">
        <f>IF(E43&gt;4500,4500,E43)</f>
        <v>4500</v>
      </c>
    </row>
    <row r="57" spans="1:5" ht="14.25" x14ac:dyDescent="0.2">
      <c r="A57" s="60" t="s">
        <v>29</v>
      </c>
      <c r="B57" s="1"/>
      <c r="C57" s="1"/>
      <c r="D57" s="1"/>
      <c r="E57" s="47">
        <f>SUM(10500-E56)</f>
        <v>6000</v>
      </c>
    </row>
    <row r="58" spans="1:5" ht="14.25" x14ac:dyDescent="0.2">
      <c r="A58" s="70" t="s">
        <v>19</v>
      </c>
      <c r="B58" s="19"/>
      <c r="C58" s="19"/>
      <c r="D58" s="19"/>
      <c r="E58" s="71">
        <f>SUM(E37-E56-E57)</f>
        <v>10332</v>
      </c>
    </row>
    <row r="59" spans="1:5" ht="14.25" x14ac:dyDescent="0.2">
      <c r="A59" s="60"/>
      <c r="B59" s="1"/>
      <c r="C59" s="1"/>
      <c r="D59" s="1"/>
      <c r="E59" s="47"/>
    </row>
    <row r="60" spans="1:5" ht="15" x14ac:dyDescent="0.25">
      <c r="A60" s="69" t="s">
        <v>21</v>
      </c>
      <c r="B60" s="1"/>
      <c r="C60" s="1"/>
      <c r="D60" s="1"/>
      <c r="E60" s="47"/>
    </row>
    <row r="61" spans="1:5" ht="14.25" x14ac:dyDescent="0.2">
      <c r="A61" s="70" t="s">
        <v>28</v>
      </c>
      <c r="B61" s="19"/>
      <c r="C61" s="19"/>
      <c r="D61" s="19"/>
      <c r="E61" s="71">
        <f>IF(E43&gt;5500,5500,E43)</f>
        <v>5500</v>
      </c>
    </row>
    <row r="62" spans="1:5" ht="14.25" x14ac:dyDescent="0.2">
      <c r="A62" s="60" t="s">
        <v>29</v>
      </c>
      <c r="B62" s="1"/>
      <c r="C62" s="1"/>
      <c r="D62" s="1"/>
      <c r="E62" s="47">
        <f>SUM(12500-E61)</f>
        <v>7000</v>
      </c>
    </row>
    <row r="63" spans="1:5" ht="14.25" x14ac:dyDescent="0.2">
      <c r="A63" s="70" t="s">
        <v>19</v>
      </c>
      <c r="B63" s="19"/>
      <c r="C63" s="19"/>
      <c r="D63" s="19"/>
      <c r="E63" s="71">
        <f>SUM(E37-E61-E62)</f>
        <v>8332</v>
      </c>
    </row>
    <row r="64" spans="1:5" ht="15" thickBot="1" x14ac:dyDescent="0.25">
      <c r="A64" s="73"/>
      <c r="B64" s="18"/>
      <c r="C64" s="18"/>
      <c r="D64" s="18"/>
      <c r="E64" s="74"/>
    </row>
    <row r="65" spans="1:5" ht="14.25" x14ac:dyDescent="0.2">
      <c r="A65" s="60"/>
      <c r="B65" s="1"/>
      <c r="C65" s="1"/>
      <c r="D65" s="1"/>
      <c r="E65" s="29"/>
    </row>
    <row r="66" spans="1:5" ht="38.1" customHeight="1" x14ac:dyDescent="0.2">
      <c r="A66" s="95" t="s">
        <v>35</v>
      </c>
      <c r="B66" s="89"/>
      <c r="C66" s="89"/>
      <c r="D66" s="89"/>
      <c r="E66" s="90"/>
    </row>
    <row r="67" spans="1:5" ht="31.5" customHeight="1" x14ac:dyDescent="0.2">
      <c r="A67" s="88" t="s">
        <v>30</v>
      </c>
      <c r="B67" s="89"/>
      <c r="C67" s="89"/>
      <c r="D67" s="89"/>
      <c r="E67" s="90"/>
    </row>
    <row r="68" spans="1:5" ht="26.25" customHeight="1" x14ac:dyDescent="0.2">
      <c r="A68" s="96" t="s">
        <v>22</v>
      </c>
      <c r="B68" s="97"/>
      <c r="C68" s="97"/>
      <c r="D68" s="97"/>
      <c r="E68" s="98"/>
    </row>
    <row r="69" spans="1:5" ht="20.25" customHeight="1" x14ac:dyDescent="0.25">
      <c r="A69" s="83" t="s">
        <v>28</v>
      </c>
      <c r="B69" s="84"/>
      <c r="C69" s="84"/>
      <c r="D69" s="84"/>
      <c r="E69" s="78"/>
    </row>
    <row r="70" spans="1:5" ht="18.75" customHeight="1" x14ac:dyDescent="0.25">
      <c r="A70" s="83" t="s">
        <v>29</v>
      </c>
      <c r="B70" s="84"/>
      <c r="C70" s="84"/>
      <c r="D70" s="84"/>
      <c r="E70" s="78"/>
    </row>
    <row r="71" spans="1:5" ht="20.25" customHeight="1" x14ac:dyDescent="0.25">
      <c r="A71" s="83" t="s">
        <v>23</v>
      </c>
      <c r="B71" s="84"/>
      <c r="C71" s="84"/>
      <c r="D71" s="84"/>
      <c r="E71" s="78"/>
    </row>
    <row r="72" spans="1:5" ht="20.25" customHeight="1" x14ac:dyDescent="0.2">
      <c r="A72" s="85" t="s">
        <v>31</v>
      </c>
      <c r="B72" s="86"/>
      <c r="C72" s="86"/>
      <c r="D72" s="87"/>
      <c r="E72" s="78">
        <f>SUM(E69:E71)</f>
        <v>0</v>
      </c>
    </row>
    <row r="73" spans="1:5" ht="30" customHeight="1" thickBot="1" x14ac:dyDescent="0.25">
      <c r="A73" s="75"/>
      <c r="B73" s="76"/>
      <c r="C73" s="76"/>
      <c r="D73" s="76"/>
      <c r="E73" s="77"/>
    </row>
  </sheetData>
  <mergeCells count="16">
    <mergeCell ref="B10:E10"/>
    <mergeCell ref="C39:D39"/>
    <mergeCell ref="A66:E66"/>
    <mergeCell ref="A68:E68"/>
    <mergeCell ref="D3:E3"/>
    <mergeCell ref="D4:E4"/>
    <mergeCell ref="D5:E5"/>
    <mergeCell ref="D8:E8"/>
    <mergeCell ref="D9:E9"/>
    <mergeCell ref="D6:E6"/>
    <mergeCell ref="D7:E7"/>
    <mergeCell ref="A69:D69"/>
    <mergeCell ref="A70:D70"/>
    <mergeCell ref="A71:D71"/>
    <mergeCell ref="A72:D72"/>
    <mergeCell ref="A67:E67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1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0647a77-cb6a-4c14-9bbb-a8edbd38e8a6" xsi:nil="true"/>
    <Uploadedtomasterlistforpublication xmlns="02fa4601-cc8c-4fdc-9e80-b8b74ac5d88d" xsi:nil="true"/>
    <lcf76f155ced4ddcb4097134ff3c332f xmlns="02fa4601-cc8c-4fdc-9e80-b8b74ac5d88d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B6FE850CD8B9C4B8541ADAD6135B788" ma:contentTypeVersion="16" ma:contentTypeDescription="Create a new document." ma:contentTypeScope="" ma:versionID="7a4fcb8b84011566c562e290cfe50815">
  <xsd:schema xmlns:xsd="http://www.w3.org/2001/XMLSchema" xmlns:xs="http://www.w3.org/2001/XMLSchema" xmlns:p="http://schemas.microsoft.com/office/2006/metadata/properties" xmlns:ns2="02fa4601-cc8c-4fdc-9e80-b8b74ac5d88d" xmlns:ns3="10647a77-cb6a-4c14-9bbb-a8edbd38e8a6" targetNamespace="http://schemas.microsoft.com/office/2006/metadata/properties" ma:root="true" ma:fieldsID="95ea5ae68eeb7f3e9516a5c217b9f055" ns2:_="" ns3:_="">
    <xsd:import namespace="02fa4601-cc8c-4fdc-9e80-b8b74ac5d88d"/>
    <xsd:import namespace="10647a77-cb6a-4c14-9bbb-a8edbd38e8a6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Uploadedtomasterlistforpubli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fa4601-cc8c-4fdc-9e80-b8b74ac5d88d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Image Tags" ma:readOnly="false" ma:fieldId="{5cf76f15-5ced-4ddc-b409-7134ff3c332f}" ma:taxonomyMulti="true" ma:sspId="aa27f011-1a9c-4bbb-bffd-f61e666ec8a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Uploadedtomasterlistforpublication" ma:index="22" nillable="true" ma:displayName="Uploaded to master list for publication" ma:format="Dropdown" ma:internalName="Uploadedtomasterlistforpublication">
      <xsd:simpleType>
        <xsd:restriction base="dms:Text">
          <xsd:maxLength value="255"/>
        </xsd:restriction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647a77-cb6a-4c14-9bbb-a8edbd38e8a6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94aa77d3-acdc-4c3f-9adf-0269a3904d5e}" ma:internalName="TaxCatchAll" ma:showField="CatchAllData" ma:web="10647a77-cb6a-4c14-9bbb-a8edbd38e8a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FEE326A-CB9F-4C2C-BE7E-DE9C5081486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5F9224A-1F61-4EAB-82C3-B503CE8C36D7}">
  <ds:schemaRefs>
    <ds:schemaRef ds:uri="http://schemas.microsoft.com/office/2006/metadata/properties"/>
    <ds:schemaRef ds:uri="http://schemas.microsoft.com/office/infopath/2007/PartnerControls"/>
    <ds:schemaRef ds:uri="10647a77-cb6a-4c14-9bbb-a8edbd38e8a6"/>
    <ds:schemaRef ds:uri="02fa4601-cc8c-4fdc-9e80-b8b74ac5d88d"/>
  </ds:schemaRefs>
</ds:datastoreItem>
</file>

<file path=customXml/itemProps3.xml><?xml version="1.0" encoding="utf-8"?>
<ds:datastoreItem xmlns:ds="http://schemas.openxmlformats.org/officeDocument/2006/customXml" ds:itemID="{C1EFCC77-2D45-4B68-8F2A-37095F2AC52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2fa4601-cc8c-4fdc-9e80-b8b74ac5d88d"/>
    <ds:schemaRef ds:uri="10647a77-cb6a-4c14-9bbb-a8edbd38e8a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MISD, University of Cambridge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Caroline Brown</dc:creator>
  <cp:lastModifiedBy>Megan Potter</cp:lastModifiedBy>
  <cp:lastPrinted>2018-05-01T15:00:42Z</cp:lastPrinted>
  <dcterms:created xsi:type="dcterms:W3CDTF">2011-01-04T12:50:28Z</dcterms:created>
  <dcterms:modified xsi:type="dcterms:W3CDTF">2025-03-20T13:06:17Z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0x010100CB6FE850CD8B9C4B8541ADAD6135B788</vt:lpwstr>
  </property>
</Properties>
</file>