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cambridgecloud.sharepoint.com/sites/AD_StudentFunding/Team Documents/6 Loans/Website Updates/25-26/COA spreadsheets/"/>
    </mc:Choice>
  </mc:AlternateContent>
  <xr:revisionPtr revIDLastSave="33" documentId="13_ncr:1_{7729FED7-FA61-47E4-887F-895D7FBD44C7}" xr6:coauthVersionLast="47" xr6:coauthVersionMax="47" xr10:uidLastSave="{1B65F23A-2261-4F87-9F62-87B193FBEB99}"/>
  <bookViews>
    <workbookView xWindow="-110" yWindow="-110" windowWidth="19420" windowHeight="10300" xr2:uid="{00000000-000D-0000-FFFF-FFFF00000000}"/>
  </bookViews>
  <sheets>
    <sheet name="COA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62" i="1" l="1"/>
  <c r="E43" i="1" l="1"/>
  <c r="I9" i="1"/>
  <c r="J9" i="1" s="1"/>
  <c r="E22" i="1"/>
  <c r="E23" i="1" s="1"/>
  <c r="D29" i="1"/>
  <c r="E29" i="1" s="1"/>
  <c r="E35" i="1" l="1"/>
  <c r="E45" i="1" s="1"/>
  <c r="I10" i="1"/>
  <c r="J10" i="1" s="1"/>
  <c r="I11" i="1" l="1"/>
  <c r="J11" i="1" s="1"/>
  <c r="E47" i="1"/>
  <c r="E49" i="1" s="1"/>
  <c r="J13" i="1"/>
  <c r="J15" i="1" s="1"/>
  <c r="E55" i="1" s="1"/>
  <c r="E53" i="1" l="1"/>
  <c r="B64" i="1" s="1"/>
</calcChain>
</file>

<file path=xl/sharedStrings.xml><?xml version="1.0" encoding="utf-8"?>
<sst xmlns="http://schemas.openxmlformats.org/spreadsheetml/2006/main" count="48" uniqueCount="48">
  <si>
    <t xml:space="preserve">University of Cambridge </t>
  </si>
  <si>
    <t>Cost of Attendance for US Loans</t>
  </si>
  <si>
    <t>Name:</t>
  </si>
  <si>
    <t>U.S.N. (University Student Number)</t>
  </si>
  <si>
    <t>Course and Year of Study:</t>
  </si>
  <si>
    <t>College Name:</t>
  </si>
  <si>
    <t>No need to input currency symbols -they are already included</t>
  </si>
  <si>
    <t>Sub</t>
  </si>
  <si>
    <t>Unsub</t>
  </si>
  <si>
    <t>PLUS</t>
  </si>
  <si>
    <t>Loan fees</t>
  </si>
  <si>
    <t>Total cost of attendance in £'s</t>
  </si>
  <si>
    <t>PLUS + Loan fees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</si>
  <si>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</si>
  <si>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</si>
  <si>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</si>
  <si>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</si>
  <si>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</si>
  <si>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</si>
  <si>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</si>
  <si>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Direct Stafford subsidized Loan</t>
  </si>
  <si>
    <t>Direct PLUS Loan</t>
  </si>
  <si>
    <t>Direct PLUS</t>
  </si>
  <si>
    <t>Any other study costs please provide full details:</t>
  </si>
  <si>
    <t>As a result of the Budget Control Act of 2011, subsidized loans cannot be awarded to graduate and professional students if the loan period begins on or after July 1, 2012</t>
  </si>
  <si>
    <t>Exchange rate US$/£(sterling) :</t>
  </si>
  <si>
    <t>Direct Unsubsidized Loan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</si>
  <si>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</si>
  <si>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Total:</t>
  </si>
  <si>
    <t xml:space="preserve">Direct Unsubsidized Loan </t>
  </si>
  <si>
    <t>Please initial the box to the right to confirm that you have included any other aid such as grants, scholarships and other loans being taken in rows 25-33 below. Knowingly ommiting this information can be deemed as fraudulant.</t>
  </si>
  <si>
    <t>If you have answered YES in E51 the following fees can be added to your PLUS Loan:</t>
  </si>
  <si>
    <t>If you have answered YES in E51 your PLUS Loan inclusive of all fees can be increased to the following amount:</t>
  </si>
  <si>
    <r>
      <t xml:space="preserve">PLEASE INPUT BELOW THE AMOUNT YOU WOULD LIKE TO BORROW </t>
    </r>
    <r>
      <rPr>
        <b/>
        <sz val="11"/>
        <rFont val="Arial"/>
        <family val="2"/>
      </rPr>
      <t>(</t>
    </r>
    <r>
      <rPr>
        <b/>
        <i/>
        <sz val="11"/>
        <rFont val="Arial"/>
        <family val="2"/>
      </rPr>
      <t>if taking a PLUS loan - please ensure you put the increased PLUS loan amount from row 55 if you want your PLUS loan inclusive of all fees</t>
    </r>
    <r>
      <rPr>
        <b/>
        <sz val="11"/>
        <rFont val="Arial"/>
        <family val="2"/>
      </rPr>
      <t xml:space="preserve">) </t>
    </r>
  </si>
  <si>
    <t>For Funding Team ref only if fees added to PLUS COA</t>
  </si>
  <si>
    <r>
      <t>University Composition Fee (</t>
    </r>
    <r>
      <rPr>
        <i/>
        <sz val="10"/>
        <rFont val="Arial"/>
        <family val="2"/>
      </rPr>
      <t>tuition and fee</t>
    </r>
    <r>
      <rPr>
        <sz val="10"/>
        <rFont val="Arial"/>
        <family val="2"/>
      </rPr>
      <t xml:space="preserve">) </t>
    </r>
  </si>
  <si>
    <r>
      <t xml:space="preserve">If taking a PLUS loan would you like the PLUS Loan to be increased to include all loan fees (unsubzidized loan: orig fee 1.057%) and (PLUS loan: orig fee 4.228%) If yes please input </t>
    </r>
    <r>
      <rPr>
        <b/>
        <sz val="11"/>
        <rFont val="Arial"/>
        <family val="2"/>
      </rPr>
      <t xml:space="preserve">YES </t>
    </r>
    <r>
      <rPr>
        <b/>
        <sz val="10"/>
        <rFont val="Arial"/>
        <family val="2"/>
      </rPr>
      <t>into E51</t>
    </r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</si>
  <si>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</si>
  <si>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t>PhD - Current Students</t>
  </si>
  <si>
    <t>Costs</t>
  </si>
  <si>
    <t>Direct Unsubsidized - maximum $20,500</t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</si>
  <si>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note that you may not be eligible for a US Federal Loan unless the study in the US cannot be done anywhere else in the world.</t>
    </r>
  </si>
  <si>
    <t>Maintenance (12 months is £19,000)</t>
  </si>
  <si>
    <r>
      <t>Miscellaneous personal expenses (</t>
    </r>
    <r>
      <rPr>
        <b/>
        <sz val="10"/>
        <color rgb="FF000000"/>
        <rFont val="Arial"/>
        <family val="2"/>
      </rPr>
      <t>max: £4,670</t>
    </r>
    <r>
      <rPr>
        <sz val="10"/>
        <color indexed="8"/>
        <rFont val="Arial"/>
        <family val="2"/>
      </rPr>
      <t>)</t>
    </r>
  </si>
  <si>
    <r>
      <t>Books, course materials, supplies and equipment (</t>
    </r>
    <r>
      <rPr>
        <b/>
        <sz val="10"/>
        <color rgb="FF000000"/>
        <rFont val="Arial"/>
        <family val="2"/>
      </rPr>
      <t>max: £1,700</t>
    </r>
    <r>
      <rPr>
        <sz val="10"/>
        <color indexed="8"/>
        <rFont val="Arial"/>
        <family val="2"/>
      </rPr>
      <t>)</t>
    </r>
  </si>
  <si>
    <r>
      <t>Transportation (</t>
    </r>
    <r>
      <rPr>
        <b/>
        <sz val="10"/>
        <color rgb="FF000000"/>
        <rFont val="Arial"/>
        <family val="2"/>
      </rPr>
      <t>max: £3,855</t>
    </r>
    <r>
      <rPr>
        <sz val="10"/>
        <color indexed="8"/>
        <rFont val="Arial"/>
        <family val="2"/>
      </rPr>
      <t>)</t>
    </r>
  </si>
  <si>
    <t xml:space="preserve">This is a theoretical exchange rate reviewed annually. The value of funds received will vary according to the exchange rate, determined by Convera UK LTD at the time of each disbursement. </t>
  </si>
  <si>
    <r>
      <t>Visa (</t>
    </r>
    <r>
      <rPr>
        <b/>
        <sz val="10"/>
        <color rgb="FF000000"/>
        <rFont val="Arial"/>
        <family val="2"/>
      </rPr>
      <t>max: £524</t>
    </r>
    <r>
      <rPr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</si>
</sst>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0" fontId="16" fillId="0" borderId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</cellStyleXfs>
  <cellXfs count="113">
    <xf numFmtId="0" fontId="0" fillId="0" borderId="0" xfId="0"/>
    <xf numFmtId="0" fontId="4" fillId="2" borderId="1" xfId="0" applyFont="1" applyFill="1" applyBorder="1"/>
    <xf numFmtId="0" fontId="4" fillId="2" borderId="0" xfId="0" applyFont="1" applyFill="1"/>
    <xf numFmtId="0" fontId="4" fillId="2" borderId="2" xfId="0" applyFont="1" applyFill="1" applyBorder="1"/>
    <xf numFmtId="164" fontId="0" fillId="0" borderId="0" xfId="0" applyNumberFormat="1"/>
    <xf numFmtId="0" fontId="10" fillId="2" borderId="0" xfId="0" applyFont="1" applyFill="1"/>
    <xf numFmtId="4" fontId="10" fillId="2" borderId="0" xfId="0" applyNumberFormat="1" applyFont="1" applyFill="1"/>
    <xf numFmtId="2" fontId="0" fillId="0" borderId="0" xfId="0" applyNumberFormat="1"/>
    <xf numFmtId="165" fontId="4" fillId="2" borderId="0" xfId="0" applyNumberFormat="1" applyFont="1" applyFill="1"/>
    <xf numFmtId="4" fontId="4" fillId="2" borderId="0" xfId="0" applyNumberFormat="1" applyFont="1" applyFill="1"/>
    <xf numFmtId="0" fontId="7" fillId="2" borderId="0" xfId="0" applyFont="1" applyFill="1"/>
    <xf numFmtId="4" fontId="7" fillId="2" borderId="0" xfId="0" applyNumberFormat="1" applyFont="1" applyFill="1"/>
    <xf numFmtId="165" fontId="11" fillId="0" borderId="1" xfId="0" applyNumberFormat="1" applyFont="1" applyBorder="1" applyProtection="1">
      <protection locked="0"/>
    </xf>
    <xf numFmtId="165" fontId="11" fillId="2" borderId="2" xfId="0" applyNumberFormat="1" applyFont="1" applyFill="1" applyBorder="1"/>
    <xf numFmtId="164" fontId="11" fillId="2" borderId="0" xfId="0" applyNumberFormat="1" applyFont="1" applyFill="1" applyProtection="1">
      <protection locked="0"/>
    </xf>
    <xf numFmtId="0" fontId="11" fillId="2" borderId="0" xfId="0" applyFont="1" applyFill="1"/>
    <xf numFmtId="8" fontId="4" fillId="2" borderId="5" xfId="0" applyNumberFormat="1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7" fillId="3" borderId="0" xfId="0" applyFont="1" applyFill="1"/>
    <xf numFmtId="164" fontId="4" fillId="2" borderId="5" xfId="0" applyNumberFormat="1" applyFont="1" applyFill="1" applyBorder="1"/>
    <xf numFmtId="0" fontId="11" fillId="4" borderId="0" xfId="0" applyFont="1" applyFill="1" applyProtection="1">
      <protection locked="0"/>
    </xf>
    <xf numFmtId="0" fontId="3" fillId="2" borderId="6" xfId="0" applyFont="1" applyFill="1" applyBorder="1"/>
    <xf numFmtId="0" fontId="4" fillId="2" borderId="7" xfId="0" applyFont="1" applyFill="1" applyBorder="1"/>
    <xf numFmtId="0" fontId="5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9" xfId="0" applyFont="1" applyFill="1" applyBorder="1"/>
    <xf numFmtId="0" fontId="4" fillId="2" borderId="10" xfId="0" applyFont="1" applyFill="1" applyBorder="1"/>
    <xf numFmtId="0" fontId="7" fillId="2" borderId="9" xfId="0" applyFont="1" applyFill="1" applyBorder="1"/>
    <xf numFmtId="0" fontId="10" fillId="2" borderId="12" xfId="0" applyFont="1" applyFill="1" applyBorder="1"/>
    <xf numFmtId="165" fontId="11" fillId="0" borderId="13" xfId="0" applyNumberFormat="1" applyFont="1" applyBorder="1" applyProtection="1">
      <protection locked="0"/>
    </xf>
    <xf numFmtId="0" fontId="10" fillId="0" borderId="12" xfId="0" applyFont="1" applyBorder="1" applyProtection="1">
      <protection locked="0"/>
    </xf>
    <xf numFmtId="165" fontId="7" fillId="2" borderId="14" xfId="0" applyNumberFormat="1" applyFont="1" applyFill="1" applyBorder="1" applyProtection="1">
      <protection locked="0"/>
    </xf>
    <xf numFmtId="0" fontId="10" fillId="2" borderId="9" xfId="0" applyFont="1" applyFill="1" applyBorder="1"/>
    <xf numFmtId="165" fontId="4" fillId="2" borderId="10" xfId="0" applyNumberFormat="1" applyFont="1" applyFill="1" applyBorder="1"/>
    <xf numFmtId="0" fontId="7" fillId="2" borderId="15" xfId="0" applyFont="1" applyFill="1" applyBorder="1"/>
    <xf numFmtId="0" fontId="11" fillId="2" borderId="12" xfId="0" applyFont="1" applyFill="1" applyBorder="1"/>
    <xf numFmtId="0" fontId="12" fillId="2" borderId="17" xfId="0" applyFont="1" applyFill="1" applyBorder="1"/>
    <xf numFmtId="164" fontId="12" fillId="2" borderId="13" xfId="0" applyNumberFormat="1" applyFont="1" applyFill="1" applyBorder="1"/>
    <xf numFmtId="0" fontId="12" fillId="2" borderId="18" xfId="0" applyFont="1" applyFill="1" applyBorder="1"/>
    <xf numFmtId="166" fontId="12" fillId="2" borderId="10" xfId="0" applyNumberFormat="1" applyFont="1" applyFill="1" applyBorder="1"/>
    <xf numFmtId="0" fontId="7" fillId="2" borderId="15" xfId="0" applyFont="1" applyFill="1" applyBorder="1" applyAlignment="1">
      <alignment wrapText="1"/>
    </xf>
    <xf numFmtId="164" fontId="4" fillId="2" borderId="10" xfId="0" applyNumberFormat="1" applyFont="1" applyFill="1" applyBorder="1"/>
    <xf numFmtId="0" fontId="7" fillId="0" borderId="19" xfId="0" applyFont="1" applyBorder="1" applyAlignment="1" applyProtection="1">
      <alignment wrapText="1"/>
      <protection locked="0"/>
    </xf>
    <xf numFmtId="164" fontId="4" fillId="2" borderId="16" xfId="0" applyNumberFormat="1" applyFont="1" applyFill="1" applyBorder="1"/>
    <xf numFmtId="0" fontId="7" fillId="0" borderId="12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164" fontId="4" fillId="2" borderId="14" xfId="0" applyNumberFormat="1" applyFont="1" applyFill="1" applyBorder="1"/>
    <xf numFmtId="166" fontId="11" fillId="2" borderId="14" xfId="0" applyNumberFormat="1" applyFont="1" applyFill="1" applyBorder="1"/>
    <xf numFmtId="0" fontId="4" fillId="2" borderId="18" xfId="0" applyFont="1" applyFill="1" applyBorder="1"/>
    <xf numFmtId="167" fontId="4" fillId="2" borderId="20" xfId="0" applyNumberFormat="1" applyFont="1" applyFill="1" applyBorder="1"/>
    <xf numFmtId="0" fontId="5" fillId="2" borderId="9" xfId="0" applyFont="1" applyFill="1" applyBorder="1"/>
    <xf numFmtId="164" fontId="7" fillId="2" borderId="10" xfId="0" applyNumberFormat="1" applyFont="1" applyFill="1" applyBorder="1"/>
    <xf numFmtId="0" fontId="4" fillId="2" borderId="9" xfId="0" applyFont="1" applyFill="1" applyBorder="1"/>
    <xf numFmtId="0" fontId="13" fillId="2" borderId="12" xfId="0" applyFont="1" applyFill="1" applyBorder="1"/>
    <xf numFmtId="0" fontId="7" fillId="2" borderId="9" xfId="0" applyFont="1" applyFill="1" applyBorder="1" applyAlignment="1">
      <alignment wrapText="1"/>
    </xf>
    <xf numFmtId="164" fontId="11" fillId="4" borderId="10" xfId="0" applyNumberFormat="1" applyFont="1" applyFill="1" applyBorder="1" applyProtection="1">
      <protection locked="0"/>
    </xf>
    <xf numFmtId="164" fontId="7" fillId="2" borderId="16" xfId="0" applyNumberFormat="1" applyFont="1" applyFill="1" applyBorder="1"/>
    <xf numFmtId="0" fontId="7" fillId="3" borderId="9" xfId="0" applyFont="1" applyFill="1" applyBorder="1"/>
    <xf numFmtId="164" fontId="7" fillId="3" borderId="10" xfId="0" applyNumberFormat="1" applyFont="1" applyFill="1" applyBorder="1"/>
    <xf numFmtId="0" fontId="7" fillId="2" borderId="10" xfId="0" applyFont="1" applyFill="1" applyBorder="1"/>
    <xf numFmtId="49" fontId="13" fillId="0" borderId="13" xfId="0" applyNumberFormat="1" applyFont="1" applyBorder="1" applyAlignment="1" applyProtection="1">
      <alignment horizontal="right"/>
      <protection locked="0"/>
    </xf>
    <xf numFmtId="164" fontId="13" fillId="0" borderId="13" xfId="0" applyNumberFormat="1" applyFont="1" applyBorder="1"/>
    <xf numFmtId="0" fontId="11" fillId="2" borderId="9" xfId="0" applyFont="1" applyFill="1" applyBorder="1"/>
    <xf numFmtId="8" fontId="4" fillId="2" borderId="22" xfId="0" applyNumberFormat="1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165" fontId="10" fillId="2" borderId="13" xfId="0" applyNumberFormat="1" applyFont="1" applyFill="1" applyBorder="1"/>
    <xf numFmtId="0" fontId="4" fillId="2" borderId="1" xfId="0" applyFont="1" applyFill="1" applyBorder="1" applyAlignment="1">
      <alignment wrapText="1"/>
    </xf>
    <xf numFmtId="166" fontId="10" fillId="0" borderId="13" xfId="0" applyNumberFormat="1" applyFont="1" applyBorder="1" applyProtection="1">
      <protection locked="0"/>
    </xf>
    <xf numFmtId="0" fontId="10" fillId="0" borderId="12" xfId="0" applyFont="1" applyBorder="1"/>
    <xf numFmtId="0" fontId="7" fillId="2" borderId="1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right" vertical="center" wrapText="1"/>
    </xf>
    <xf numFmtId="164" fontId="19" fillId="0" borderId="13" xfId="0" applyNumberFormat="1" applyFont="1" applyBorder="1" applyAlignment="1" applyProtection="1">
      <alignment horizontal="center" vertical="center"/>
      <protection locked="0"/>
    </xf>
    <xf numFmtId="164" fontId="19" fillId="5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9" fillId="0" borderId="10" xfId="0" applyFont="1" applyBorder="1"/>
    <xf numFmtId="0" fontId="4" fillId="0" borderId="1" xfId="0" applyFont="1" applyBorder="1" applyProtection="1">
      <protection locked="0"/>
    </xf>
    <xf numFmtId="0" fontId="0" fillId="0" borderId="11" xfId="0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8" fillId="4" borderId="2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wrapText="1"/>
    </xf>
    <xf numFmtId="0" fontId="0" fillId="0" borderId="2" xfId="0" applyBorder="1"/>
    <xf numFmtId="0" fontId="7" fillId="0" borderId="2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2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6" fillId="3" borderId="1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13" fillId="0" borderId="21" xfId="0" applyFont="1" applyBorder="1"/>
    <xf numFmtId="0" fontId="13" fillId="0" borderId="3" xfId="0" applyFont="1" applyBorder="1"/>
    <xf numFmtId="0" fontId="13" fillId="0" borderId="4" xfId="0" applyFont="1" applyBorder="1"/>
  </cellXfs>
  <cellStyles count="9">
    <cellStyle name="Comma 2" xfId="1" xr:uid="{00000000-0005-0000-0000-000000000000}"/>
    <cellStyle name="Comma 2 2" xfId="4" xr:uid="{00000000-0005-0000-0000-000001000000}"/>
    <cellStyle name="Comma 2 2 2" xfId="8" xr:uid="{00000000-0005-0000-0000-000002000000}"/>
    <cellStyle name="Comma 2 3" xfId="5" xr:uid="{00000000-0005-0000-0000-000003000000}"/>
    <cellStyle name="Normal" xfId="0" builtinId="0"/>
    <cellStyle name="Normal 2" xfId="3" xr:uid="{00000000-0005-0000-0000-000005000000}"/>
    <cellStyle name="Normal 2 2" xfId="7" xr:uid="{00000000-0005-0000-0000-000006000000}"/>
    <cellStyle name="Normal 3" xfId="2" xr:uid="{00000000-0005-0000-0000-000007000000}"/>
    <cellStyle name="Normal 3 2" xfId="6" xr:uid="{00000000-0005-0000-0000-000008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10" workbookViewId="0">
      <selection activeCell="A18" sqref="A18"/>
    </sheetView>
  </sheetViews>
  <sheetFormatPr defaultRowHeight="12.75" x14ac:dyDescent="0.2"/>
  <cols>
    <col min="1" max="1" width="53.7109375" customWidth="1"/>
    <col min="2" max="2" width="8.85546875" customWidth="1"/>
    <col min="3" max="3" width="34.42578125" customWidth="1"/>
    <col min="4" max="4" width="10.28515625" customWidth="1"/>
    <col min="5" max="5" width="28" customWidth="1"/>
    <col min="6" max="6" width="11" customWidth="1"/>
    <col min="7" max="7" width="15.140625" hidden="1" customWidth="1"/>
    <col min="8" max="8" width="20.140625" hidden="1" customWidth="1"/>
    <col min="9" max="9" width="25.85546875" hidden="1" customWidth="1"/>
    <col min="10" max="10" width="40.42578125" hidden="1" customWidth="1"/>
    <col min="11" max="11" width="11.140625" customWidth="1"/>
  </cols>
  <sheetData>
    <row r="1" spans="1:10" ht="18" x14ac:dyDescent="0.25">
      <c r="A1" s="21" t="s">
        <v>0</v>
      </c>
      <c r="B1" s="22"/>
      <c r="C1" s="23" t="s">
        <v>38</v>
      </c>
      <c r="D1" s="24"/>
      <c r="E1" s="25"/>
    </row>
    <row r="2" spans="1:10" ht="15.75" x14ac:dyDescent="0.25">
      <c r="A2" s="26" t="s">
        <v>1</v>
      </c>
      <c r="B2" s="2"/>
      <c r="C2" s="2"/>
      <c r="D2" s="2"/>
      <c r="E2" s="27"/>
    </row>
    <row r="3" spans="1:10" ht="15.75" x14ac:dyDescent="0.25">
      <c r="A3" s="26"/>
      <c r="B3" s="2"/>
      <c r="C3" s="1" t="s">
        <v>2</v>
      </c>
      <c r="D3" s="84"/>
      <c r="E3" s="85"/>
    </row>
    <row r="4" spans="1:10" ht="15.75" x14ac:dyDescent="0.25">
      <c r="A4" s="26"/>
      <c r="B4" s="2"/>
      <c r="C4" s="68" t="s">
        <v>3</v>
      </c>
      <c r="D4" s="84"/>
      <c r="E4" s="85"/>
    </row>
    <row r="5" spans="1:10" ht="16.5" customHeight="1" x14ac:dyDescent="0.25">
      <c r="A5" s="26"/>
      <c r="B5" s="2"/>
      <c r="C5" s="68" t="s">
        <v>4</v>
      </c>
      <c r="D5" s="84"/>
      <c r="E5" s="85"/>
    </row>
    <row r="6" spans="1:10" ht="120" customHeight="1" x14ac:dyDescent="0.25">
      <c r="A6" s="26"/>
      <c r="B6" s="2"/>
      <c r="C6" s="72" t="s">
        <v>41</v>
      </c>
      <c r="D6" s="86"/>
      <c r="E6" s="87"/>
    </row>
    <row r="7" spans="1:10" ht="98.25" customHeight="1" x14ac:dyDescent="0.25">
      <c r="A7" s="26"/>
      <c r="B7" s="2"/>
      <c r="C7" s="78" t="s">
        <v>30</v>
      </c>
      <c r="D7" s="84"/>
      <c r="E7" s="85"/>
    </row>
    <row r="8" spans="1:10" ht="14.25" customHeight="1" x14ac:dyDescent="0.25">
      <c r="A8" s="26"/>
      <c r="B8" s="2"/>
      <c r="C8" s="3" t="s">
        <v>5</v>
      </c>
      <c r="D8" s="84"/>
      <c r="E8" s="85"/>
    </row>
    <row r="9" spans="1:10" ht="14.25" x14ac:dyDescent="0.2">
      <c r="A9" s="28" t="s">
        <v>39</v>
      </c>
      <c r="B9" s="81" t="s">
        <v>6</v>
      </c>
      <c r="C9" s="82"/>
      <c r="D9" s="82"/>
      <c r="E9" s="83"/>
      <c r="G9">
        <v>1.0569999999999999</v>
      </c>
      <c r="H9" t="s">
        <v>7</v>
      </c>
      <c r="I9" s="4">
        <f>IF(E51= "YES", E43,)</f>
        <v>0</v>
      </c>
      <c r="J9" s="4">
        <f>G9*I9/100</f>
        <v>0</v>
      </c>
    </row>
    <row r="10" spans="1:10" ht="24" customHeight="1" x14ac:dyDescent="0.2">
      <c r="A10" s="70" t="s">
        <v>35</v>
      </c>
      <c r="B10" s="5"/>
      <c r="C10" s="5"/>
      <c r="D10" s="6"/>
      <c r="E10" s="30"/>
      <c r="G10">
        <v>1.0569999999999999</v>
      </c>
      <c r="H10" t="s">
        <v>8</v>
      </c>
      <c r="I10" s="4" t="b">
        <f>IF(E51="YES", E45)</f>
        <v>0</v>
      </c>
      <c r="J10" s="4">
        <f>G10*I10/100</f>
        <v>0</v>
      </c>
    </row>
    <row r="11" spans="1:10" ht="20.25" customHeight="1" x14ac:dyDescent="0.2">
      <c r="A11" s="70" t="s">
        <v>42</v>
      </c>
      <c r="B11" s="5"/>
      <c r="C11" s="5"/>
      <c r="D11" s="6"/>
      <c r="E11" s="30">
        <v>19000</v>
      </c>
      <c r="G11">
        <v>4.2279999999999998</v>
      </c>
      <c r="H11" t="s">
        <v>9</v>
      </c>
      <c r="I11" s="4" t="b">
        <f>IF(E51="YES", E49)</f>
        <v>0</v>
      </c>
      <c r="J11" s="4">
        <f>G11*I11/100</f>
        <v>0</v>
      </c>
    </row>
    <row r="12" spans="1:10" ht="44.25" customHeight="1" x14ac:dyDescent="0.2">
      <c r="A12" s="77" t="s">
        <v>23</v>
      </c>
      <c r="B12" s="5"/>
      <c r="C12" s="5"/>
      <c r="D12" s="6"/>
      <c r="E12" s="30"/>
      <c r="I12" s="7"/>
      <c r="J12" s="4"/>
    </row>
    <row r="13" spans="1:10" ht="27" hidden="1" customHeight="1" x14ac:dyDescent="0.2">
      <c r="A13" s="31"/>
      <c r="B13" s="5"/>
      <c r="C13" s="5"/>
      <c r="D13" s="6"/>
      <c r="E13" s="30"/>
      <c r="H13" t="s">
        <v>10</v>
      </c>
      <c r="I13" s="7"/>
      <c r="J13" s="4">
        <f>SUM(J9:J10:J11)</f>
        <v>0</v>
      </c>
    </row>
    <row r="14" spans="1:10" ht="28.5" hidden="1" customHeight="1" x14ac:dyDescent="0.2">
      <c r="A14" s="31"/>
      <c r="B14" s="5"/>
      <c r="C14" s="5"/>
      <c r="D14" s="6"/>
      <c r="E14" s="30"/>
      <c r="I14" s="7"/>
      <c r="J14" s="4"/>
    </row>
    <row r="15" spans="1:10" ht="14.25" x14ac:dyDescent="0.2">
      <c r="A15" s="71" t="s">
        <v>11</v>
      </c>
      <c r="B15" s="8"/>
      <c r="C15" s="8"/>
      <c r="D15" s="9"/>
      <c r="E15" s="32">
        <f>SUM(E10:E11:E12)</f>
        <v>19000</v>
      </c>
      <c r="H15" t="s">
        <v>12</v>
      </c>
      <c r="I15" s="7"/>
      <c r="J15" s="4">
        <f>I11+J13</f>
        <v>0</v>
      </c>
    </row>
    <row r="16" spans="1:10" ht="14.25" x14ac:dyDescent="0.2">
      <c r="A16" s="33"/>
      <c r="B16" s="5"/>
      <c r="C16" s="5"/>
      <c r="D16" s="6"/>
      <c r="E16" s="34"/>
    </row>
    <row r="17" spans="1:5" ht="14.25" x14ac:dyDescent="0.2">
      <c r="A17" s="35" t="s">
        <v>13</v>
      </c>
      <c r="B17" s="10"/>
      <c r="C17" s="10"/>
      <c r="D17" s="11"/>
      <c r="E17" s="34"/>
    </row>
    <row r="18" spans="1:5" ht="18.600000000000001" customHeight="1" x14ac:dyDescent="0.2">
      <c r="A18" s="80" t="s">
        <v>43</v>
      </c>
      <c r="B18" s="2"/>
      <c r="C18" s="2"/>
      <c r="D18" s="9"/>
      <c r="E18" s="30"/>
    </row>
    <row r="19" spans="1:5" ht="31.5" customHeight="1" x14ac:dyDescent="0.2">
      <c r="A19" s="73" t="s">
        <v>44</v>
      </c>
      <c r="B19" s="2"/>
      <c r="C19" s="2"/>
      <c r="D19" s="9"/>
      <c r="E19" s="30"/>
    </row>
    <row r="20" spans="1:5" ht="18.600000000000001" customHeight="1" x14ac:dyDescent="0.2">
      <c r="A20" s="80" t="s">
        <v>45</v>
      </c>
      <c r="B20" s="2"/>
      <c r="C20" s="2"/>
      <c r="D20" s="9"/>
      <c r="E20" s="30"/>
    </row>
    <row r="21" spans="1:5" ht="18.600000000000001" customHeight="1" x14ac:dyDescent="0.2">
      <c r="A21" s="73" t="s">
        <v>47</v>
      </c>
      <c r="B21" s="2"/>
      <c r="C21" s="2"/>
      <c r="D21" s="9"/>
      <c r="E21" s="30"/>
    </row>
    <row r="22" spans="1:5" x14ac:dyDescent="0.2">
      <c r="A22" s="29" t="s">
        <v>14</v>
      </c>
      <c r="B22" s="10"/>
      <c r="C22" s="10"/>
      <c r="D22" s="11"/>
      <c r="E22" s="67">
        <f>SUM(E15:E21)</f>
        <v>19000</v>
      </c>
    </row>
    <row r="23" spans="1:5" ht="14.25" x14ac:dyDescent="0.2">
      <c r="A23" s="37" t="s">
        <v>15</v>
      </c>
      <c r="B23" s="2"/>
      <c r="C23" s="2"/>
      <c r="D23" s="2"/>
      <c r="E23" s="38">
        <f>E22*B37</f>
        <v>26600</v>
      </c>
    </row>
    <row r="24" spans="1:5" ht="12" customHeight="1" x14ac:dyDescent="0.2">
      <c r="A24" s="39"/>
      <c r="B24" s="2"/>
      <c r="C24" s="2"/>
      <c r="D24" s="2"/>
      <c r="E24" s="40"/>
    </row>
    <row r="25" spans="1:5" ht="49.5" customHeight="1" x14ac:dyDescent="0.2">
      <c r="A25" s="41" t="s">
        <v>16</v>
      </c>
      <c r="B25" s="2"/>
      <c r="C25" s="2"/>
      <c r="D25" s="2"/>
      <c r="E25" s="42"/>
    </row>
    <row r="26" spans="1:5" ht="14.25" x14ac:dyDescent="0.2">
      <c r="A26" s="43"/>
      <c r="B26" s="2"/>
      <c r="C26" s="2"/>
      <c r="D26" s="12"/>
      <c r="E26" s="44"/>
    </row>
    <row r="27" spans="1:5" ht="14.25" x14ac:dyDescent="0.2">
      <c r="A27" s="45"/>
      <c r="B27" s="2"/>
      <c r="C27" s="2"/>
      <c r="D27" s="12"/>
      <c r="E27" s="44"/>
    </row>
    <row r="28" spans="1:5" ht="14.25" x14ac:dyDescent="0.2">
      <c r="A28" s="46"/>
      <c r="B28" s="2"/>
      <c r="C28" s="2"/>
      <c r="D28" s="12"/>
      <c r="E28" s="47"/>
    </row>
    <row r="29" spans="1:5" ht="14.25" x14ac:dyDescent="0.2">
      <c r="A29" s="36" t="s">
        <v>17</v>
      </c>
      <c r="B29" s="2"/>
      <c r="C29" s="2"/>
      <c r="D29" s="13">
        <f>SUM(D26:D28)</f>
        <v>0</v>
      </c>
      <c r="E29" s="48">
        <f>D29*B37</f>
        <v>0</v>
      </c>
    </row>
    <row r="30" spans="1:5" ht="11.25" customHeight="1" x14ac:dyDescent="0.2">
      <c r="A30" s="49"/>
      <c r="B30" s="2"/>
      <c r="C30" s="2"/>
      <c r="D30" s="8"/>
      <c r="E30" s="50"/>
    </row>
    <row r="31" spans="1:5" ht="0.75" customHeight="1" x14ac:dyDescent="0.25">
      <c r="A31" s="51"/>
      <c r="B31" s="10"/>
      <c r="C31" s="10"/>
      <c r="D31" s="10"/>
      <c r="E31" s="52"/>
    </row>
    <row r="32" spans="1:5" ht="39.75" customHeight="1" x14ac:dyDescent="0.2">
      <c r="A32" s="41" t="s">
        <v>18</v>
      </c>
      <c r="B32" s="10"/>
      <c r="C32" s="10"/>
      <c r="D32" s="10"/>
      <c r="E32" s="52"/>
    </row>
    <row r="33" spans="1:5" ht="21" customHeight="1" x14ac:dyDescent="0.2">
      <c r="A33" s="43"/>
      <c r="B33" s="10"/>
      <c r="C33" s="10"/>
      <c r="D33" s="10"/>
      <c r="E33" s="69"/>
    </row>
    <row r="34" spans="1:5" ht="14.25" x14ac:dyDescent="0.2">
      <c r="A34" s="53"/>
      <c r="B34" s="2"/>
      <c r="C34" s="2"/>
      <c r="D34" s="2"/>
      <c r="E34" s="42"/>
    </row>
    <row r="35" spans="1:5" ht="15" x14ac:dyDescent="0.25">
      <c r="A35" s="54" t="s">
        <v>19</v>
      </c>
      <c r="B35" s="2"/>
      <c r="C35" s="2"/>
      <c r="D35" s="2"/>
      <c r="E35" s="38">
        <f>E23-(E29+E33)</f>
        <v>26600</v>
      </c>
    </row>
    <row r="36" spans="1:5" ht="14.25" x14ac:dyDescent="0.2">
      <c r="A36" s="53"/>
      <c r="B36" s="2"/>
      <c r="C36" s="2"/>
      <c r="D36" s="2"/>
      <c r="E36" s="42"/>
    </row>
    <row r="37" spans="1:5" ht="51" customHeight="1" x14ac:dyDescent="0.2">
      <c r="A37" s="74" t="s">
        <v>25</v>
      </c>
      <c r="B37" s="79">
        <v>1.4</v>
      </c>
      <c r="C37" s="88" t="s">
        <v>46</v>
      </c>
      <c r="D37" s="89"/>
      <c r="E37" s="27"/>
    </row>
    <row r="38" spans="1:5" ht="14.25" x14ac:dyDescent="0.2">
      <c r="A38" s="53"/>
      <c r="B38" s="2"/>
      <c r="C38" s="2"/>
      <c r="D38" s="2"/>
      <c r="E38" s="27"/>
    </row>
    <row r="39" spans="1:5" ht="16.5" hidden="1" customHeight="1" x14ac:dyDescent="0.2">
      <c r="A39" s="55"/>
      <c r="B39" s="2"/>
      <c r="C39" s="14"/>
      <c r="D39" s="20"/>
      <c r="E39" s="56"/>
    </row>
    <row r="40" spans="1:5" ht="14.25" hidden="1" x14ac:dyDescent="0.2">
      <c r="A40" s="53"/>
      <c r="B40" s="2"/>
      <c r="C40" s="2"/>
      <c r="D40" s="2"/>
      <c r="E40" s="27"/>
    </row>
    <row r="41" spans="1:5" ht="30" hidden="1" customHeight="1" x14ac:dyDescent="0.2">
      <c r="A41" s="99" t="s">
        <v>24</v>
      </c>
      <c r="B41" s="100"/>
      <c r="C41" s="100"/>
      <c r="D41" s="100"/>
      <c r="E41" s="57"/>
    </row>
    <row r="42" spans="1:5" ht="14.25" hidden="1" x14ac:dyDescent="0.2">
      <c r="A42" s="53"/>
      <c r="B42" s="2"/>
      <c r="C42" s="2"/>
      <c r="D42" s="2"/>
      <c r="E42" s="27"/>
    </row>
    <row r="43" spans="1:5" ht="17.25" hidden="1" customHeight="1" x14ac:dyDescent="0.2">
      <c r="A43" s="58" t="s">
        <v>20</v>
      </c>
      <c r="B43" s="17"/>
      <c r="C43" s="17"/>
      <c r="D43" s="17"/>
      <c r="E43" s="59">
        <f>0</f>
        <v>0</v>
      </c>
    </row>
    <row r="44" spans="1:5" x14ac:dyDescent="0.2">
      <c r="A44" s="28"/>
      <c r="B44" s="10"/>
      <c r="C44" s="10"/>
      <c r="D44" s="10"/>
      <c r="E44" s="52"/>
    </row>
    <row r="45" spans="1:5" hidden="1" x14ac:dyDescent="0.2">
      <c r="A45" s="58" t="s">
        <v>26</v>
      </c>
      <c r="B45" s="18"/>
      <c r="C45" s="18"/>
      <c r="D45" s="18"/>
      <c r="E45" s="59">
        <f>IF(E35&gt;=20500,20500-E43,IF(E35&lt;20500,E35-E43))</f>
        <v>20500</v>
      </c>
    </row>
    <row r="46" spans="1:5" hidden="1" x14ac:dyDescent="0.2">
      <c r="A46" s="28"/>
      <c r="B46" s="10"/>
      <c r="C46" s="10"/>
      <c r="D46" s="10"/>
      <c r="E46" s="60"/>
    </row>
    <row r="47" spans="1:5" x14ac:dyDescent="0.2">
      <c r="A47" s="58" t="s">
        <v>29</v>
      </c>
      <c r="B47" s="18"/>
      <c r="C47" s="18"/>
      <c r="D47" s="18"/>
      <c r="E47" s="59">
        <f>E43+E45</f>
        <v>20500</v>
      </c>
    </row>
    <row r="48" spans="1:5" x14ac:dyDescent="0.2">
      <c r="A48" s="28"/>
      <c r="B48" s="10"/>
      <c r="C48" s="10"/>
      <c r="D48" s="10"/>
      <c r="E48" s="60"/>
    </row>
    <row r="49" spans="1:9" x14ac:dyDescent="0.2">
      <c r="A49" s="58" t="s">
        <v>21</v>
      </c>
      <c r="B49" s="18"/>
      <c r="C49" s="18"/>
      <c r="D49" s="18"/>
      <c r="E49" s="59">
        <f>IF(E47=20500,E35-E47,IF(E47&lt;20500,0))</f>
        <v>6100</v>
      </c>
    </row>
    <row r="50" spans="1:9" ht="14.25" x14ac:dyDescent="0.2">
      <c r="A50" s="53"/>
      <c r="B50" s="2"/>
      <c r="C50" s="2"/>
      <c r="D50" s="2"/>
      <c r="E50" s="27"/>
    </row>
    <row r="51" spans="1:9" ht="30.95" customHeight="1" x14ac:dyDescent="0.25">
      <c r="A51" s="101" t="s">
        <v>36</v>
      </c>
      <c r="B51" s="102"/>
      <c r="C51" s="102"/>
      <c r="D51" s="103"/>
      <c r="E51" s="61"/>
      <c r="I51" s="7"/>
    </row>
    <row r="52" spans="1:9" ht="14.25" x14ac:dyDescent="0.2">
      <c r="A52" s="53"/>
      <c r="B52" s="2"/>
      <c r="C52" s="2"/>
      <c r="D52" s="2"/>
      <c r="E52" s="27"/>
    </row>
    <row r="53" spans="1:9" ht="15" x14ac:dyDescent="0.25">
      <c r="A53" s="110" t="s">
        <v>31</v>
      </c>
      <c r="B53" s="111"/>
      <c r="C53" s="111"/>
      <c r="D53" s="112"/>
      <c r="E53" s="62">
        <f>J13</f>
        <v>0</v>
      </c>
      <c r="I53" s="7"/>
    </row>
    <row r="54" spans="1:9" ht="14.25" x14ac:dyDescent="0.2">
      <c r="A54" s="53"/>
      <c r="B54" s="2"/>
      <c r="C54" s="2"/>
      <c r="D54" s="2"/>
      <c r="E54" s="27"/>
      <c r="I54" s="7"/>
    </row>
    <row r="55" spans="1:9" ht="30" customHeight="1" x14ac:dyDescent="0.25">
      <c r="A55" s="104" t="s">
        <v>32</v>
      </c>
      <c r="B55" s="105"/>
      <c r="C55" s="105"/>
      <c r="D55" s="106"/>
      <c r="E55" s="62">
        <f>J15</f>
        <v>0</v>
      </c>
      <c r="I55" s="7"/>
    </row>
    <row r="56" spans="1:9" ht="14.25" x14ac:dyDescent="0.2">
      <c r="A56" s="53"/>
      <c r="B56" s="2"/>
      <c r="C56" s="2"/>
      <c r="D56" s="2"/>
      <c r="E56" s="27"/>
    </row>
    <row r="57" spans="1:9" ht="39" customHeight="1" x14ac:dyDescent="0.2">
      <c r="A57" s="90" t="s">
        <v>37</v>
      </c>
      <c r="B57" s="91"/>
      <c r="C57" s="91"/>
      <c r="D57" s="91"/>
      <c r="E57" s="92"/>
    </row>
    <row r="58" spans="1:9" ht="55.5" customHeight="1" x14ac:dyDescent="0.2">
      <c r="A58" s="98" t="s">
        <v>27</v>
      </c>
      <c r="B58" s="91"/>
      <c r="C58" s="91"/>
      <c r="D58" s="91"/>
      <c r="E58" s="92"/>
    </row>
    <row r="59" spans="1:9" ht="37.5" customHeight="1" x14ac:dyDescent="0.2">
      <c r="A59" s="107" t="s">
        <v>33</v>
      </c>
      <c r="B59" s="108"/>
      <c r="C59" s="108"/>
      <c r="D59" s="108"/>
      <c r="E59" s="109"/>
    </row>
    <row r="60" spans="1:9" ht="33.75" customHeight="1" x14ac:dyDescent="0.2">
      <c r="A60" s="93" t="s">
        <v>40</v>
      </c>
      <c r="B60" s="94"/>
      <c r="C60" s="94"/>
      <c r="D60" s="95"/>
      <c r="E60" s="75"/>
    </row>
    <row r="61" spans="1:9" ht="29.25" customHeight="1" x14ac:dyDescent="0.2">
      <c r="A61" s="93" t="s">
        <v>22</v>
      </c>
      <c r="B61" s="96"/>
      <c r="C61" s="96"/>
      <c r="D61" s="97"/>
      <c r="E61" s="75"/>
    </row>
    <row r="62" spans="1:9" ht="33" customHeight="1" x14ac:dyDescent="0.2">
      <c r="A62" s="93" t="s">
        <v>28</v>
      </c>
      <c r="B62" s="94"/>
      <c r="C62" s="94"/>
      <c r="D62" s="95"/>
      <c r="E62" s="76">
        <f>E60+E61</f>
        <v>0</v>
      </c>
    </row>
    <row r="63" spans="1:9" ht="15" thickBot="1" x14ac:dyDescent="0.25">
      <c r="A63" s="63"/>
      <c r="B63" s="15"/>
      <c r="C63" s="15"/>
      <c r="D63" s="15"/>
      <c r="E63" s="27"/>
    </row>
    <row r="64" spans="1:9" ht="15" thickBot="1" x14ac:dyDescent="0.25">
      <c r="A64" s="16" t="s">
        <v>34</v>
      </c>
      <c r="B64" s="19">
        <f>E23+E53</f>
        <v>26600</v>
      </c>
      <c r="C64" s="15"/>
      <c r="D64" s="15"/>
      <c r="E64" s="27"/>
    </row>
    <row r="65" spans="1:5" ht="14.25" customHeight="1" thickBot="1" x14ac:dyDescent="0.25">
      <c r="A65" s="64"/>
      <c r="B65" s="65"/>
      <c r="C65" s="65"/>
      <c r="D65" s="65"/>
      <c r="E65" s="66"/>
    </row>
  </sheetData>
  <mergeCells count="18">
    <mergeCell ref="C37:D37"/>
    <mergeCell ref="A57:E57"/>
    <mergeCell ref="A62:D62"/>
    <mergeCell ref="A61:D61"/>
    <mergeCell ref="A58:E58"/>
    <mergeCell ref="A41:D41"/>
    <mergeCell ref="A51:D51"/>
    <mergeCell ref="A55:D55"/>
    <mergeCell ref="A59:E59"/>
    <mergeCell ref="A60:D60"/>
    <mergeCell ref="A53:D53"/>
    <mergeCell ref="B9:E9"/>
    <mergeCell ref="D5:E5"/>
    <mergeCell ref="D7:E7"/>
    <mergeCell ref="D8:E8"/>
    <mergeCell ref="D3:E3"/>
    <mergeCell ref="D4:E4"/>
    <mergeCell ref="D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E850CD8B9C4B8541ADAD6135B788" ma:contentTypeVersion="16" ma:contentTypeDescription="Create a new document." ma:contentTypeScope="" ma:versionID="7a4fcb8b84011566c562e290cfe50815">
  <xsd:schema xmlns:xsd="http://www.w3.org/2001/XMLSchema" xmlns:xs="http://www.w3.org/2001/XMLSchema" xmlns:p="http://schemas.microsoft.com/office/2006/metadata/properties" xmlns:ns2="02fa4601-cc8c-4fdc-9e80-b8b74ac5d88d" xmlns:ns3="10647a77-cb6a-4c14-9bbb-a8edbd38e8a6" targetNamespace="http://schemas.microsoft.com/office/2006/metadata/properties" ma:root="true" ma:fieldsID="95ea5ae68eeb7f3e9516a5c217b9f055" ns2:_="" ns3:_="">
    <xsd:import namespace="02fa4601-cc8c-4fdc-9e80-b8b74ac5d88d"/>
    <xsd:import namespace="10647a77-cb6a-4c14-9bbb-a8edbd38e8a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Uploadedtomasterlistforpubli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a4601-cc8c-4fdc-9e80-b8b74ac5d88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ploadedtomasterlistforpublication" ma:index="22" nillable="true" ma:displayName="Uploaded to master list for publication" ma:format="Dropdown" ma:internalName="Uploadedtomasterlistforpublication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47a77-cb6a-4c14-9bbb-a8edbd38e8a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4aa77d3-acdc-4c3f-9adf-0269a3904d5e}" ma:internalName="TaxCatchAll" ma:showField="CatchAllData" ma:web="10647a77-cb6a-4c14-9bbb-a8edbd38e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47a77-cb6a-4c14-9bbb-a8edbd38e8a6" xsi:nil="true"/>
    <Uploadedtomasterlistforpublication xmlns="02fa4601-cc8c-4fdc-9e80-b8b74ac5d88d" xsi:nil="true"/>
    <lcf76f155ced4ddcb4097134ff3c332f xmlns="02fa4601-cc8c-4fdc-9e80-b8b74ac5d8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CAA06D-3C73-4B90-9D6D-4277ED5BD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a4601-cc8c-4fdc-9e80-b8b74ac5d88d"/>
    <ds:schemaRef ds:uri="10647a77-cb6a-4c14-9bbb-a8edbd38e8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D1433-E87A-48C4-8726-8C9B40FBDECE}">
  <ds:schemaRefs>
    <ds:schemaRef ds:uri="http://schemas.microsoft.com/office/2006/metadata/properties"/>
    <ds:schemaRef ds:uri="http://schemas.microsoft.com/office/infopath/2007/PartnerControls"/>
    <ds:schemaRef ds:uri="10647a77-cb6a-4c14-9bbb-a8edbd38e8a6"/>
    <ds:schemaRef ds:uri="02fa4601-cc8c-4fdc-9e80-b8b74ac5d88d"/>
  </ds:schemaRefs>
</ds:datastoreItem>
</file>

<file path=customXml/itemProps3.xml><?xml version="1.0" encoding="utf-8"?>
<ds:datastoreItem xmlns:ds="http://schemas.openxmlformats.org/officeDocument/2006/customXml" ds:itemID="{2CF5A15D-B99F-4427-B899-80B79C47D3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</vt:lpstr>
      <vt:lpstr>Sheet2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Megan Potter</cp:lastModifiedBy>
  <cp:lastPrinted>2019-05-23T14:53:29Z</cp:lastPrinted>
  <dcterms:created xsi:type="dcterms:W3CDTF">2011-01-04T12:47:52Z</dcterms:created>
  <dcterms:modified xsi:type="dcterms:W3CDTF">2025-03-20T13:03:57Z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0x010100CB6FE850CD8B9C4B8541ADAD6135B788</vt:lpwstr>
  </property>
  <property fmtid="{D5CDD505-2E9C-101B-9397-08002B2CF9AE}" pid="3" name="MediaServiceImageTags">
    <vt:lpwstr/>
  </property>
</Properties>
</file>